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codeName="EsteLivro"/>
  <mc:AlternateContent xmlns:mc="http://schemas.openxmlformats.org/markup-compatibility/2006">
    <mc:Choice Requires="x15">
      <x15ac:absPath xmlns:x15ac="http://schemas.microsoft.com/office/spreadsheetml/2010/11/ac" url="R:\KTS-Shop\Webmaster\Dokumente\"/>
    </mc:Choice>
  </mc:AlternateContent>
  <xr:revisionPtr revIDLastSave="0" documentId="8_{96CA50CE-A947-416E-A9B6-1FB6343EDE83}" xr6:coauthVersionLast="45" xr6:coauthVersionMax="45" xr10:uidLastSave="{00000000-0000-0000-0000-000000000000}"/>
  <bookViews>
    <workbookView xWindow="1905" yWindow="1905" windowWidth="25080" windowHeight="12915" tabRatio="553" xr2:uid="{00000000-000D-0000-FFFF-FFFF00000000}"/>
  </bookViews>
  <sheets>
    <sheet name="INSCRIPTION" sheetId="1" r:id="rId1"/>
    <sheet name="Beispiel" sheetId="8" r:id="rId2"/>
    <sheet name="bulletin de versement" sheetId="5" r:id="rId3"/>
  </sheets>
  <externalReferences>
    <externalReference r:id="rId4"/>
  </externalReferences>
  <definedNames>
    <definedName name="b_d1">[1]Calcul!$F$1:$G$65536</definedName>
    <definedName name="b_d2">[1]Calcul!$K$1:$N$65536</definedName>
    <definedName name="b_dindividuel">#REF!</definedName>
    <definedName name="b_dstam">#REF!</definedName>
    <definedName name="_xlnm.Print_Area" localSheetId="0">INSCRIPTION!$A$1:$X$45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V40" i="1" l="1"/>
  <c r="V40" i="8" l="1"/>
  <c r="AM36" i="8"/>
  <c r="AB36" i="8"/>
  <c r="H36" i="8"/>
  <c r="E36" i="8"/>
  <c r="Z36" i="8" s="1"/>
  <c r="AM35" i="8"/>
  <c r="AB35" i="8"/>
  <c r="H35" i="8"/>
  <c r="E35" i="8"/>
  <c r="Z35" i="8" s="1"/>
  <c r="AM34" i="8"/>
  <c r="AB34" i="8"/>
  <c r="H34" i="8"/>
  <c r="E34" i="8"/>
  <c r="Z34" i="8" s="1"/>
  <c r="AC33" i="8"/>
  <c r="AB33" i="8"/>
  <c r="U33" i="8"/>
  <c r="U34" i="8" s="1"/>
  <c r="U35" i="8" s="1"/>
  <c r="U36" i="8" s="1"/>
  <c r="R33" i="8"/>
  <c r="AM33" i="8" s="1"/>
  <c r="H33" i="8"/>
  <c r="E33" i="8"/>
  <c r="Z33" i="8" s="1"/>
  <c r="AM32" i="8"/>
  <c r="AB32" i="8"/>
  <c r="H32" i="8"/>
  <c r="E32" i="8"/>
  <c r="Z32" i="8" s="1"/>
  <c r="AM31" i="8"/>
  <c r="AB31" i="8"/>
  <c r="H31" i="8"/>
  <c r="E31" i="8"/>
  <c r="Z31" i="8" s="1"/>
  <c r="AM30" i="8"/>
  <c r="AB30" i="8"/>
  <c r="H30" i="8"/>
  <c r="E30" i="8"/>
  <c r="Z30" i="8" s="1"/>
  <c r="AC29" i="8"/>
  <c r="AB29" i="8"/>
  <c r="U29" i="8"/>
  <c r="U30" i="8" s="1"/>
  <c r="U31" i="8" s="1"/>
  <c r="U32" i="8" s="1"/>
  <c r="R29" i="8"/>
  <c r="AM29" i="8" s="1"/>
  <c r="H29" i="8"/>
  <c r="E29" i="8"/>
  <c r="Z29" i="8" s="1"/>
  <c r="AM28" i="8"/>
  <c r="AB28" i="8"/>
  <c r="H28" i="8"/>
  <c r="E28" i="8"/>
  <c r="Z28" i="8" s="1"/>
  <c r="AM27" i="8"/>
  <c r="AB27" i="8"/>
  <c r="H27" i="8"/>
  <c r="E27" i="8"/>
  <c r="Z27" i="8" s="1"/>
  <c r="AM26" i="8"/>
  <c r="AB26" i="8"/>
  <c r="H26" i="8"/>
  <c r="E26" i="8"/>
  <c r="Z26" i="8" s="1"/>
  <c r="AC25" i="8"/>
  <c r="AB25" i="8"/>
  <c r="U25" i="8"/>
  <c r="U26" i="8" s="1"/>
  <c r="U27" i="8" s="1"/>
  <c r="U28" i="8" s="1"/>
  <c r="R25" i="8"/>
  <c r="AM25" i="8" s="1"/>
  <c r="H25" i="8"/>
  <c r="E25" i="8"/>
  <c r="Z25" i="8" s="1"/>
  <c r="AM24" i="8"/>
  <c r="AB24" i="8"/>
  <c r="H24" i="8"/>
  <c r="E24" i="8"/>
  <c r="Z24" i="8" s="1"/>
  <c r="AM23" i="8"/>
  <c r="AB23" i="8"/>
  <c r="H23" i="8"/>
  <c r="E23" i="8"/>
  <c r="Z23" i="8" s="1"/>
  <c r="AM22" i="8"/>
  <c r="AB22" i="8"/>
  <c r="H22" i="8"/>
  <c r="E22" i="8"/>
  <c r="Z22" i="8" s="1"/>
  <c r="AC21" i="8"/>
  <c r="AB21" i="8"/>
  <c r="U21" i="8"/>
  <c r="U22" i="8" s="1"/>
  <c r="U23" i="8" s="1"/>
  <c r="U24" i="8" s="1"/>
  <c r="R21" i="8"/>
  <c r="AM21" i="8" s="1"/>
  <c r="H21" i="8"/>
  <c r="E21" i="8"/>
  <c r="Z21" i="8" s="1"/>
  <c r="AM20" i="8"/>
  <c r="AB20" i="8"/>
  <c r="H20" i="8"/>
  <c r="E20" i="8"/>
  <c r="Z20" i="8" s="1"/>
  <c r="AM19" i="8"/>
  <c r="AB19" i="8"/>
  <c r="H19" i="8"/>
  <c r="E19" i="8"/>
  <c r="Z19" i="8" s="1"/>
  <c r="AM18" i="8"/>
  <c r="AB18" i="8"/>
  <c r="H18" i="8"/>
  <c r="E18" i="8"/>
  <c r="Z18" i="8" s="1"/>
  <c r="AC17" i="8"/>
  <c r="AB17" i="8"/>
  <c r="U17" i="8"/>
  <c r="U18" i="8" s="1"/>
  <c r="U19" i="8" s="1"/>
  <c r="U20" i="8" s="1"/>
  <c r="R17" i="8"/>
  <c r="AM17" i="8" s="1"/>
  <c r="E17" i="8"/>
  <c r="Z17" i="8" s="1"/>
  <c r="Q9" i="8"/>
  <c r="Z7" i="8"/>
  <c r="T38" i="8" l="1"/>
  <c r="T39" i="8" s="1"/>
  <c r="V39" i="8" s="1"/>
  <c r="H17" i="8"/>
  <c r="V38" i="8" l="1"/>
  <c r="T41" i="8"/>
  <c r="V41" i="8" s="1"/>
  <c r="V42" i="8" s="1"/>
  <c r="Z7" i="1" l="1"/>
  <c r="AB25" i="1"/>
  <c r="AC25" i="1"/>
  <c r="AB26" i="1"/>
  <c r="E18" i="1"/>
  <c r="Z18" i="1" s="1"/>
  <c r="E19" i="1"/>
  <c r="Z19" i="1" s="1"/>
  <c r="E20" i="1"/>
  <c r="Z20" i="1" s="1"/>
  <c r="E21" i="1"/>
  <c r="Z21" i="1" s="1"/>
  <c r="E22" i="1"/>
  <c r="Z22" i="1" s="1"/>
  <c r="E23" i="1"/>
  <c r="Z23" i="1" s="1"/>
  <c r="E24" i="1"/>
  <c r="Z24" i="1" s="1"/>
  <c r="E25" i="1"/>
  <c r="E26" i="1"/>
  <c r="Z26" i="1" s="1"/>
  <c r="E27" i="1"/>
  <c r="Z27" i="1" s="1"/>
  <c r="E28" i="1"/>
  <c r="Z28" i="1" s="1"/>
  <c r="E29" i="1"/>
  <c r="Z29" i="1" s="1"/>
  <c r="E30" i="1"/>
  <c r="Z30" i="1" s="1"/>
  <c r="E31" i="1"/>
  <c r="E32" i="1"/>
  <c r="Z32" i="1" s="1"/>
  <c r="E33" i="1"/>
  <c r="Z33" i="1" s="1"/>
  <c r="E34" i="1"/>
  <c r="Z34" i="1" s="1"/>
  <c r="E35" i="1"/>
  <c r="Z35" i="1" s="1"/>
  <c r="E36" i="1"/>
  <c r="AC21" i="1"/>
  <c r="AB18" i="1"/>
  <c r="AB21" i="1"/>
  <c r="AB22" i="1"/>
  <c r="AB19" i="1"/>
  <c r="AB20" i="1"/>
  <c r="AB23" i="1"/>
  <c r="AC29" i="1"/>
  <c r="AC33" i="1"/>
  <c r="AB17" i="1"/>
  <c r="AB27" i="1"/>
  <c r="AC17" i="1"/>
  <c r="AB24" i="1"/>
  <c r="AB28" i="1"/>
  <c r="AB29" i="1"/>
  <c r="AB30" i="1"/>
  <c r="AB31" i="1"/>
  <c r="AB32" i="1"/>
  <c r="AB33" i="1"/>
  <c r="AB34" i="1"/>
  <c r="AB35" i="1"/>
  <c r="AB36" i="1"/>
  <c r="R33" i="1"/>
  <c r="AM33" i="1" s="1"/>
  <c r="R29" i="1"/>
  <c r="AM29" i="1" s="1"/>
  <c r="R25" i="1"/>
  <c r="AM25" i="1" s="1"/>
  <c r="R21" i="1"/>
  <c r="AM21" i="1" s="1"/>
  <c r="AM20" i="1"/>
  <c r="AM22" i="1"/>
  <c r="AM23" i="1"/>
  <c r="AM24" i="1"/>
  <c r="Z25" i="1"/>
  <c r="AM26" i="1"/>
  <c r="AM27" i="1"/>
  <c r="AM28" i="1"/>
  <c r="AM30" i="1"/>
  <c r="Z31" i="1"/>
  <c r="AM31" i="1"/>
  <c r="AM32" i="1"/>
  <c r="AM34" i="1"/>
  <c r="AM35" i="1"/>
  <c r="Z36" i="1"/>
  <c r="AM36" i="1"/>
  <c r="E17" i="1"/>
  <c r="Z17" i="1" s="1"/>
  <c r="R17" i="1"/>
  <c r="AM17" i="1" s="1"/>
  <c r="AM18" i="1"/>
  <c r="AM19" i="1"/>
  <c r="T38" i="1" l="1"/>
  <c r="V38" i="1" s="1"/>
  <c r="T39" i="1" l="1"/>
  <c r="V39" i="1" s="1"/>
  <c r="V42" i="1" s="1"/>
</calcChain>
</file>

<file path=xl/sharedStrings.xml><?xml version="1.0" encoding="utf-8"?>
<sst xmlns="http://schemas.openxmlformats.org/spreadsheetml/2006/main" count="152" uniqueCount="65">
  <si>
    <t>Avec l'inscription de mes oiseaux j'accepte intégralement les règlements: C.O. du Mondial, COM, OMJ, ainsi que le respect des dates pour la gestion de la manifestation;</t>
  </si>
  <si>
    <t>N°</t>
  </si>
  <si>
    <t>STAM</t>
  </si>
  <si>
    <t>A</t>
  </si>
  <si>
    <t>B</t>
  </si>
  <si>
    <t>C</t>
  </si>
  <si>
    <t>D</t>
  </si>
  <si>
    <t>E-mail:</t>
  </si>
  <si>
    <t>ANILHA Nº</t>
  </si>
  <si>
    <t>Reservé Comité</t>
  </si>
  <si>
    <r>
      <t>Nº de Personnes</t>
    </r>
    <r>
      <rPr>
        <sz val="10"/>
        <rFont val="Arial"/>
      </rPr>
      <t xml:space="preserve"> =</t>
    </r>
  </si>
  <si>
    <t>TOTAL A PAYER:</t>
  </si>
  <si>
    <t>Nº Tel.</t>
  </si>
  <si>
    <t>SIGNATURE :</t>
  </si>
  <si>
    <t>Classe</t>
  </si>
  <si>
    <t>CH</t>
  </si>
  <si>
    <t>Ziervögel Schweiz / Oiseaux d'Agrément Suisse</t>
  </si>
  <si>
    <t>La C.O.M., et le Comité Organisateur déclinent toute responsabilité en cas de disparition ou du mortalité d'oiseaux. Aucune indemnisation quelconque ne pourra être exigée, ni de la COM, ni du Comité organisateur du "Mondial 2012".</t>
  </si>
  <si>
    <r>
      <rPr>
        <b/>
        <sz val="7"/>
        <rFont val="Arial"/>
        <family val="2"/>
      </rPr>
      <t>Bague</t>
    </r>
    <r>
      <rPr>
        <b/>
        <sz val="8"/>
        <rFont val="Arial"/>
        <family val="2"/>
      </rPr>
      <t xml:space="preserve">
 Nº</t>
    </r>
  </si>
  <si>
    <t>Année</t>
  </si>
  <si>
    <t>Section</t>
  </si>
  <si>
    <t>Eleveur N°</t>
  </si>
  <si>
    <t>Zuchter Nr.</t>
  </si>
  <si>
    <t>Mobil</t>
  </si>
  <si>
    <t>Prénom</t>
  </si>
  <si>
    <t>Adresse</t>
  </si>
  <si>
    <t>Lieu</t>
  </si>
  <si>
    <t>Name / Nom</t>
  </si>
  <si>
    <t>Sektion</t>
  </si>
  <si>
    <t>Klasse</t>
  </si>
  <si>
    <r>
      <rPr>
        <b/>
        <sz val="7"/>
        <rFont val="Arial"/>
        <family val="2"/>
      </rPr>
      <t>Ring</t>
    </r>
    <r>
      <rPr>
        <b/>
        <sz val="8"/>
        <rFont val="Arial"/>
        <family val="2"/>
      </rPr>
      <t xml:space="preserve">
 Nr.</t>
    </r>
  </si>
  <si>
    <t>Jahr</t>
  </si>
  <si>
    <t>BULLETIN D'INSCRIPTION</t>
  </si>
  <si>
    <t>Fédération:</t>
  </si>
  <si>
    <t>Soirée de gala : 55 € par personne, à payer avec l'inscription</t>
  </si>
  <si>
    <t>Elevatore N°</t>
  </si>
  <si>
    <t>Total Vögel/oiseaux/uccelli :</t>
  </si>
  <si>
    <r>
      <t>Einzel</t>
    </r>
    <r>
      <rPr>
        <b/>
        <i/>
        <sz val="9"/>
        <rFont val="Arial"/>
        <family val="2"/>
      </rPr>
      <t>/</t>
    </r>
    <r>
      <rPr>
        <b/>
        <i/>
        <sz val="9"/>
        <color indexed="10"/>
        <rFont val="Arial"/>
        <family val="2"/>
      </rPr>
      <t>isolé</t>
    </r>
    <r>
      <rPr>
        <b/>
        <i/>
        <sz val="9"/>
        <rFont val="Arial"/>
        <family val="2"/>
      </rPr>
      <t>/</t>
    </r>
    <r>
      <rPr>
        <b/>
        <i/>
        <sz val="9"/>
        <color indexed="10"/>
        <rFont val="Arial"/>
        <family val="2"/>
      </rPr>
      <t>isolato</t>
    </r>
  </si>
  <si>
    <t>Pays</t>
  </si>
  <si>
    <t>N. P.</t>
  </si>
  <si>
    <t>+41</t>
  </si>
  <si>
    <t>Antonio Polimeno, Murgasse 21, 3292 Busswil, tel. 032 323 47 42. ou par Email : antonio.polimeno@kleintiere-schweiz.ch</t>
  </si>
  <si>
    <t xml:space="preserve">Le montant est à payer avec l'inscription par bulletin de versement </t>
  </si>
  <si>
    <t>Preis pro Vögel / Prix par oiseau / Prezzo per uccello : € 12 (1 euro assurance compris)</t>
  </si>
  <si>
    <t>Katalog obligatorich / Catalogue obligatoire / Catalogo : € 12</t>
  </si>
  <si>
    <t>Einlieferung / livraison:  le 10. janvier à partir de 16.00 chez Polimeno</t>
  </si>
  <si>
    <t>E 34</t>
  </si>
  <si>
    <t>f1 85</t>
  </si>
  <si>
    <t>Dénomination compléte de l'oiseau. Pour les Sections "F2"  à "P", la dénomination en latin doit être indiquée.</t>
  </si>
  <si>
    <r>
      <t xml:space="preserve">Avec l'inscription de mes oiseaux, j'accepte intégralement les règlements: C.O. du Mondial, COM, OMJ, OAS ainsi que le respect des dates pour la gestion de la manifestation
</t>
    </r>
    <r>
      <rPr>
        <sz val="8"/>
        <rFont val="Arial"/>
        <family val="2"/>
      </rPr>
      <t>La C.O.M., et le Comité Organisateur ainsi que la COM Suisse déclinent toute responsabilité en cas de disparition ou du mortalité d'oiseaux. Aucune indemnisation quelconque ne pourra leurs être exigée</t>
    </r>
  </si>
  <si>
    <t>N° Elevatore</t>
  </si>
  <si>
    <t xml:space="preserve">Das Startgeld ist mit der Anmeldung einzubezahlen
Les frais d'inscriptions sont à payer en même temps que les inscriptions
</t>
  </si>
  <si>
    <r>
      <rPr>
        <sz val="7"/>
        <rFont val="Arial"/>
        <family val="2"/>
      </rPr>
      <t>Bague</t>
    </r>
    <r>
      <rPr>
        <sz val="10"/>
        <rFont val="Arial"/>
        <family val="2"/>
      </rPr>
      <t xml:space="preserve">
 Nº</t>
    </r>
  </si>
  <si>
    <r>
      <rPr>
        <sz val="7"/>
        <rFont val="Arial"/>
        <family val="2"/>
      </rPr>
      <t>Ring</t>
    </r>
    <r>
      <rPr>
        <sz val="10"/>
        <rFont val="Arial"/>
        <family val="2"/>
      </rPr>
      <t xml:space="preserve">
 Nr.</t>
    </r>
  </si>
  <si>
    <r>
      <t>Einzel</t>
    </r>
    <r>
      <rPr>
        <sz val="10"/>
        <rFont val="Arial"/>
        <family val="2"/>
      </rPr>
      <t>/</t>
    </r>
    <r>
      <rPr>
        <sz val="10"/>
        <color indexed="10"/>
        <rFont val="Arial"/>
        <family val="2"/>
      </rPr>
      <t>isolé</t>
    </r>
    <r>
      <rPr>
        <sz val="10"/>
        <rFont val="Arial"/>
        <family val="2"/>
      </rPr>
      <t>/</t>
    </r>
    <r>
      <rPr>
        <sz val="10"/>
        <color indexed="10"/>
        <rFont val="Arial"/>
        <family val="2"/>
      </rPr>
      <t>isolato</t>
    </r>
  </si>
  <si>
    <t>Bitte Anmeldung bis 31. Oktober 2019, für die CITES Vögel mit dem N° von Ring, einsenden an:</t>
  </si>
  <si>
    <t xml:space="preserve">Le bulletin d'inscription devra être retourné jusqu'au 31 octobre 2019, pour les oiseaux CITES avec le N° du la bague,  à </t>
  </si>
  <si>
    <t>Termine di inscrizione  31 ottobre 2019 per uccelli con CITES con il N° di anello, da spedire a:</t>
  </si>
  <si>
    <t>Katalog obligatorich / Catalogue obligatoire / Catalogo : 17.-</t>
  </si>
  <si>
    <t>Soirée de gala : 65.- par personne, à payer avec l'inscription</t>
  </si>
  <si>
    <t>Bitte Anmeldung bis 31. Oktober 2021, für die CITES Vögel mit dem N° von Ring, einsenden an:</t>
  </si>
  <si>
    <t xml:space="preserve">Le bulletin d'inscription devra être retourné jusqu'au 31 octobre 2021, pour les oiseaux CITES avec le N° du la bague,  à </t>
  </si>
  <si>
    <t>Termine di inscrizione  31 ottobre 2021 per uccelli con CITES con il N° di anello, da spedire a:</t>
  </si>
  <si>
    <t>Einlieferung / livraison:      Mittwoch / mercredi  / mercoledi   12 janvier 2022  de 12.00 à 18.00 chez Polimeno</t>
  </si>
  <si>
    <t xml:space="preserve">Preis pro Vögel / Prix par oiseau / Prezzo per uccello : 30.-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</si>
</sst>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 #,##0.00_-;_-[$€]\ * #,##0.00\-;_-[$€]\ * &quot;-&quot;??_-;_-@_-"/>
    <numFmt numFmtId="165" formatCode="_ [$CHF-100C]\ * #,##0.00_ ;_ [$CHF-100C]\ * \-#,##0.00_ ;_ [$CHF-100C]\ * &quot;-&quot;??_ ;_ @_ "/>
  </numFmts>
  <fonts count="57" x14ac:knownFonts="1">
    <font>
      <sz val="10"/>
      <name val="Arial"/>
    </font>
    <font>
      <sz val="10"/>
      <name val="Arial"/>
    </font>
    <font>
      <b/>
      <sz val="10"/>
      <name val="Arial"/>
      <family val="2"/>
    </font>
    <font>
      <b/>
      <sz val="8"/>
      <name val="Arial"/>
      <family val="2"/>
    </font>
    <font>
      <sz val="8"/>
      <name val="Arial"/>
      <family val="2"/>
    </font>
    <font>
      <sz val="10"/>
      <name val="Arial"/>
      <family val="2"/>
    </font>
    <font>
      <b/>
      <sz val="9"/>
      <name val="Arial"/>
      <family val="2"/>
    </font>
    <font>
      <b/>
      <i/>
      <sz val="10"/>
      <name val="Arial"/>
      <family val="2"/>
    </font>
    <font>
      <sz val="7.5"/>
      <color indexed="8"/>
      <name val="Arial"/>
      <family val="2"/>
    </font>
    <font>
      <sz val="9"/>
      <name val="Arial"/>
      <family val="2"/>
    </font>
    <font>
      <sz val="9"/>
      <color indexed="9"/>
      <name val="Arial"/>
      <family val="2"/>
    </font>
    <font>
      <sz val="10"/>
      <color indexed="9"/>
      <name val="Arial"/>
      <family val="2"/>
    </font>
    <font>
      <b/>
      <i/>
      <sz val="10"/>
      <color indexed="10"/>
      <name val="Arial"/>
      <family val="2"/>
    </font>
    <font>
      <b/>
      <sz val="7"/>
      <name val="Arial"/>
      <family val="2"/>
    </font>
    <font>
      <sz val="7"/>
      <name val="Arial"/>
      <family val="2"/>
    </font>
    <font>
      <sz val="7"/>
      <color indexed="9"/>
      <name val="Arial"/>
      <family val="2"/>
    </font>
    <font>
      <b/>
      <i/>
      <sz val="9"/>
      <color indexed="10"/>
      <name val="Arial"/>
      <family val="2"/>
    </font>
    <font>
      <b/>
      <i/>
      <sz val="9"/>
      <name val="Arial"/>
      <family val="2"/>
    </font>
    <font>
      <sz val="10"/>
      <color indexed="8"/>
      <name val="Arial"/>
      <family val="2"/>
    </font>
    <font>
      <sz val="12"/>
      <color theme="1"/>
      <name val="Calibri"/>
      <family val="2"/>
      <scheme val="minor"/>
    </font>
    <font>
      <sz val="10"/>
      <color rgb="FFFF0000"/>
      <name val="Arial"/>
      <family val="2"/>
    </font>
    <font>
      <b/>
      <sz val="24"/>
      <color rgb="FFFF0000"/>
      <name val="Arial"/>
      <family val="2"/>
    </font>
    <font>
      <b/>
      <sz val="10"/>
      <color rgb="FFFF0000"/>
      <name val="Arial"/>
      <family val="2"/>
    </font>
    <font>
      <b/>
      <sz val="9"/>
      <color rgb="FFFF0000"/>
      <name val="Arial"/>
      <family val="2"/>
    </font>
    <font>
      <b/>
      <i/>
      <sz val="9"/>
      <color rgb="FFFF0000"/>
      <name val="Arial"/>
      <family val="2"/>
    </font>
    <font>
      <sz val="8"/>
      <color rgb="FFFF0000"/>
      <name val="Arial"/>
      <family val="2"/>
    </font>
    <font>
      <b/>
      <i/>
      <sz val="10"/>
      <color rgb="FF0070C0"/>
      <name val="Arial"/>
      <family val="2"/>
    </font>
    <font>
      <b/>
      <sz val="14"/>
      <color rgb="FF0070C0"/>
      <name val="Arial"/>
      <family val="2"/>
    </font>
    <font>
      <b/>
      <sz val="10"/>
      <color rgb="FF0070C0"/>
      <name val="Calibri"/>
      <family val="2"/>
      <scheme val="minor"/>
    </font>
    <font>
      <b/>
      <sz val="8"/>
      <color rgb="FF0070C0"/>
      <name val="Calibri"/>
      <family val="2"/>
      <scheme val="minor"/>
    </font>
    <font>
      <sz val="10"/>
      <color rgb="FF0070C0"/>
      <name val="Calibri"/>
      <family val="2"/>
      <scheme val="minor"/>
    </font>
    <font>
      <sz val="10"/>
      <name val="Arial"/>
    </font>
    <font>
      <sz val="7.5"/>
      <color indexed="8"/>
      <name val="Arial"/>
      <family val="2"/>
    </font>
    <font>
      <b/>
      <sz val="10"/>
      <name val="Arial"/>
      <family val="2"/>
    </font>
    <font>
      <b/>
      <i/>
      <sz val="10"/>
      <name val="Arial"/>
      <family val="2"/>
    </font>
    <font>
      <sz val="10"/>
      <color indexed="9"/>
      <name val="Arial"/>
      <family val="2"/>
    </font>
    <font>
      <sz val="10"/>
      <name val="Arial"/>
      <family val="2"/>
    </font>
    <font>
      <b/>
      <i/>
      <sz val="10"/>
      <color rgb="FF0070C0"/>
      <name val="Arial"/>
      <family val="2"/>
    </font>
    <font>
      <b/>
      <sz val="9"/>
      <name val="Arial"/>
      <family val="2"/>
    </font>
    <font>
      <b/>
      <sz val="14"/>
      <color rgb="FF0070C0"/>
      <name val="Arial"/>
      <family val="2"/>
    </font>
    <font>
      <b/>
      <i/>
      <sz val="10"/>
      <color indexed="10"/>
      <name val="Arial"/>
      <family val="2"/>
    </font>
    <font>
      <b/>
      <sz val="8"/>
      <name val="Arial"/>
      <family val="2"/>
    </font>
    <font>
      <b/>
      <sz val="7"/>
      <name val="Arial"/>
      <family val="2"/>
    </font>
    <font>
      <sz val="8"/>
      <color rgb="FFFF0000"/>
      <name val="Arial"/>
      <family val="2"/>
    </font>
    <font>
      <sz val="8"/>
      <name val="Arial"/>
      <family val="2"/>
    </font>
    <font>
      <b/>
      <i/>
      <sz val="9"/>
      <color rgb="FFFF0000"/>
      <name val="Arial"/>
      <family val="2"/>
    </font>
    <font>
      <sz val="10"/>
      <color indexed="10"/>
      <name val="Arial"/>
      <family val="2"/>
    </font>
    <font>
      <b/>
      <sz val="10"/>
      <name val="Calibri"/>
      <family val="2"/>
      <scheme val="minor"/>
    </font>
    <font>
      <b/>
      <sz val="8"/>
      <name val="Calibri"/>
      <family val="2"/>
      <scheme val="minor"/>
    </font>
    <font>
      <b/>
      <sz val="9"/>
      <color rgb="FFFF0000"/>
      <name val="Arial"/>
      <family val="2"/>
    </font>
    <font>
      <sz val="10"/>
      <name val="Calibri"/>
      <family val="2"/>
      <scheme val="minor"/>
    </font>
    <font>
      <sz val="9"/>
      <color indexed="9"/>
      <name val="Arial"/>
      <family val="2"/>
    </font>
    <font>
      <b/>
      <sz val="10"/>
      <color rgb="FFFF0000"/>
      <name val="Arial"/>
      <family val="2"/>
    </font>
    <font>
      <sz val="10"/>
      <color rgb="FFFF0000"/>
      <name val="Arial"/>
      <family val="2"/>
    </font>
    <font>
      <sz val="9"/>
      <name val="Arial"/>
      <family val="2"/>
    </font>
    <font>
      <sz val="7"/>
      <name val="Arial"/>
      <family val="2"/>
    </font>
    <font>
      <sz val="7"/>
      <color indexed="9"/>
      <name val="Arial"/>
      <family val="2"/>
    </font>
  </fonts>
  <fills count="7">
    <fill>
      <patternFill patternType="none"/>
    </fill>
    <fill>
      <patternFill patternType="gray125"/>
    </fill>
    <fill>
      <patternFill patternType="solid">
        <fgColor indexed="41"/>
        <bgColor indexed="64"/>
      </patternFill>
    </fill>
    <fill>
      <patternFill patternType="solid">
        <fgColor indexed="27"/>
        <bgColor indexed="64"/>
      </patternFill>
    </fill>
    <fill>
      <patternFill patternType="solid">
        <fgColor indexed="13"/>
        <bgColor indexed="64"/>
      </patternFill>
    </fill>
    <fill>
      <patternFill patternType="lightUp"/>
    </fill>
    <fill>
      <patternFill patternType="solid">
        <fgColor theme="3" tint="0.59999389629810485"/>
        <bgColor indexed="64"/>
      </patternFill>
    </fill>
  </fills>
  <borders count="59">
    <border>
      <left/>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medium">
        <color indexed="64"/>
      </top>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bottom style="medium">
        <color indexed="64"/>
      </bottom>
      <diagonal/>
    </border>
    <border>
      <left style="thin">
        <color indexed="64"/>
      </left>
      <right/>
      <top style="thin">
        <color indexed="64"/>
      </top>
      <bottom/>
      <diagonal/>
    </border>
  </borders>
  <cellStyleXfs count="5">
    <xf numFmtId="0" fontId="0" fillId="0" borderId="0"/>
    <xf numFmtId="164" fontId="1" fillId="0" borderId="0" applyFont="0" applyFill="0" applyBorder="0" applyAlignment="0" applyProtection="0"/>
    <xf numFmtId="0" fontId="5" fillId="0" borderId="0"/>
    <xf numFmtId="0" fontId="19" fillId="0" borderId="0"/>
    <xf numFmtId="0" fontId="18" fillId="0" borderId="0"/>
  </cellStyleXfs>
  <cellXfs count="421">
    <xf numFmtId="0" fontId="0" fillId="0" borderId="0" xfId="0"/>
    <xf numFmtId="0" fontId="2" fillId="0" borderId="0" xfId="0" applyFont="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7" xfId="0" applyFont="1" applyBorder="1" applyAlignment="1">
      <alignment horizontal="center"/>
    </xf>
    <xf numFmtId="0" fontId="0" fillId="0" borderId="8" xfId="0" applyBorder="1"/>
    <xf numFmtId="0" fontId="2" fillId="0" borderId="3" xfId="0" applyFont="1" applyBorder="1" applyAlignment="1">
      <alignment horizontal="center"/>
    </xf>
    <xf numFmtId="0" fontId="0" fillId="0" borderId="4" xfId="0" applyBorder="1"/>
    <xf numFmtId="0" fontId="2" fillId="0" borderId="5" xfId="0" applyFont="1" applyBorder="1" applyAlignment="1">
      <alignment horizontal="center"/>
    </xf>
    <xf numFmtId="0" fontId="0" fillId="0" borderId="6" xfId="0" applyBorder="1"/>
    <xf numFmtId="0" fontId="0" fillId="0" borderId="9" xfId="0" applyBorder="1"/>
    <xf numFmtId="0" fontId="0" fillId="0" borderId="10" xfId="0" applyBorder="1"/>
    <xf numFmtId="0" fontId="2" fillId="0" borderId="0" xfId="0" applyFont="1" applyBorder="1" applyAlignment="1">
      <alignment horizontal="center" vertical="center"/>
    </xf>
    <xf numFmtId="0" fontId="0" fillId="0" borderId="0" xfId="0" applyBorder="1"/>
    <xf numFmtId="0" fontId="2" fillId="2" borderId="11" xfId="0" applyFont="1" applyFill="1" applyBorder="1" applyAlignment="1"/>
    <xf numFmtId="0" fontId="2" fillId="3" borderId="12" xfId="0" applyFont="1" applyFill="1" applyBorder="1" applyAlignment="1"/>
    <xf numFmtId="0" fontId="0" fillId="0" borderId="9" xfId="0" applyBorder="1" applyAlignment="1"/>
    <xf numFmtId="0" fontId="8" fillId="0" borderId="0" xfId="0" applyFont="1"/>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0" fillId="4" borderId="15" xfId="0" applyFill="1" applyBorder="1"/>
    <xf numFmtId="0" fontId="9" fillId="0" borderId="0" xfId="0" applyFont="1"/>
    <xf numFmtId="0" fontId="10" fillId="0" borderId="0" xfId="0" applyFont="1"/>
    <xf numFmtId="0" fontId="0" fillId="0" borderId="16" xfId="0" applyBorder="1"/>
    <xf numFmtId="0" fontId="10" fillId="0" borderId="0" xfId="0" applyFont="1" applyFill="1"/>
    <xf numFmtId="0" fontId="11" fillId="0" borderId="0" xfId="0" applyFont="1" applyFill="1"/>
    <xf numFmtId="0" fontId="0" fillId="0" borderId="8" xfId="0" applyBorder="1" applyProtection="1">
      <protection locked="0"/>
    </xf>
    <xf numFmtId="0" fontId="0" fillId="0" borderId="4" xfId="0" applyBorder="1" applyProtection="1">
      <protection locked="0"/>
    </xf>
    <xf numFmtId="0" fontId="0" fillId="0" borderId="6" xfId="0" applyBorder="1" applyProtection="1">
      <protection locked="0"/>
    </xf>
    <xf numFmtId="0" fontId="6" fillId="3" borderId="20" xfId="0" applyFont="1" applyFill="1" applyBorder="1" applyAlignment="1"/>
    <xf numFmtId="0" fontId="20" fillId="0" borderId="0" xfId="0" applyFont="1"/>
    <xf numFmtId="0" fontId="20" fillId="0" borderId="0" xfId="0" applyFont="1" applyFill="1"/>
    <xf numFmtId="0" fontId="11" fillId="0" borderId="0" xfId="0" applyFont="1" applyFill="1" applyBorder="1"/>
    <xf numFmtId="0" fontId="14" fillId="0" borderId="0" xfId="0" applyFont="1" applyBorder="1" applyAlignment="1">
      <alignment vertical="center"/>
    </xf>
    <xf numFmtId="0" fontId="15" fillId="0" borderId="0" xfId="0" applyFont="1" applyFill="1" applyBorder="1" applyAlignment="1">
      <alignment vertical="center"/>
    </xf>
    <xf numFmtId="0" fontId="0" fillId="0" borderId="0" xfId="0" applyAlignment="1">
      <alignment horizontal="center"/>
    </xf>
    <xf numFmtId="0" fontId="14" fillId="0" borderId="0" xfId="0" applyFont="1" applyBorder="1" applyAlignment="1">
      <alignment vertical="center" wrapText="1"/>
    </xf>
    <xf numFmtId="165" fontId="22" fillId="4" borderId="4" xfId="1" applyNumberFormat="1" applyFont="1" applyFill="1" applyBorder="1" applyAlignment="1">
      <alignment horizontal="right"/>
    </xf>
    <xf numFmtId="165" fontId="2" fillId="4" borderId="30" xfId="1" applyNumberFormat="1" applyFont="1" applyFill="1" applyBorder="1" applyAlignment="1">
      <alignment horizontal="right"/>
    </xf>
    <xf numFmtId="49" fontId="7" fillId="0" borderId="27" xfId="0" applyNumberFormat="1" applyFont="1" applyBorder="1" applyAlignment="1" applyProtection="1">
      <alignment horizontal="right"/>
      <protection locked="0"/>
    </xf>
    <xf numFmtId="49" fontId="7" fillId="0" borderId="27" xfId="0" applyNumberFormat="1" applyFont="1" applyBorder="1" applyAlignment="1" applyProtection="1">
      <protection locked="0"/>
    </xf>
    <xf numFmtId="49" fontId="7" fillId="0" borderId="15" xfId="0" applyNumberFormat="1" applyFont="1" applyBorder="1" applyAlignment="1" applyProtection="1">
      <alignment horizontal="right"/>
      <protection locked="0"/>
    </xf>
    <xf numFmtId="0" fontId="7" fillId="0" borderId="15" xfId="0" applyFont="1" applyBorder="1" applyAlignment="1" applyProtection="1">
      <protection locked="0"/>
    </xf>
    <xf numFmtId="0" fontId="28" fillId="0" borderId="24" xfId="0" applyFont="1" applyBorder="1" applyProtection="1"/>
    <xf numFmtId="0" fontId="28" fillId="0" borderId="24" xfId="0" applyFont="1" applyBorder="1" applyAlignment="1" applyProtection="1">
      <alignment horizontal="center" vertical="center"/>
      <protection locked="0"/>
    </xf>
    <xf numFmtId="0" fontId="28" fillId="0" borderId="15" xfId="0" applyFont="1" applyBorder="1" applyAlignment="1" applyProtection="1">
      <alignment horizontal="center" vertical="center"/>
      <protection locked="0"/>
    </xf>
    <xf numFmtId="0" fontId="28" fillId="0" borderId="11" xfId="0" applyFont="1" applyBorder="1" applyAlignment="1" applyProtection="1">
      <alignment horizontal="center" vertical="center"/>
      <protection locked="0"/>
    </xf>
    <xf numFmtId="0" fontId="30" fillId="0" borderId="24" xfId="0" applyFont="1" applyBorder="1" applyProtection="1"/>
    <xf numFmtId="0" fontId="30" fillId="0" borderId="21" xfId="0" applyFont="1" applyBorder="1" applyAlignment="1" applyProtection="1">
      <alignment horizontal="center" vertical="center"/>
      <protection locked="0"/>
    </xf>
    <xf numFmtId="0" fontId="30" fillId="0" borderId="24" xfId="0" applyFont="1" applyBorder="1" applyAlignment="1" applyProtection="1">
      <alignment horizontal="center" vertical="center"/>
      <protection locked="0"/>
    </xf>
    <xf numFmtId="0" fontId="28" fillId="5" borderId="25" xfId="0" applyFont="1" applyFill="1" applyBorder="1" applyAlignment="1">
      <alignment horizontal="center" vertical="center"/>
    </xf>
    <xf numFmtId="0" fontId="28" fillId="5" borderId="15" xfId="0" applyFont="1" applyFill="1" applyBorder="1" applyAlignment="1">
      <alignment horizontal="center" vertical="center"/>
    </xf>
    <xf numFmtId="0" fontId="30" fillId="5" borderId="24" xfId="0" applyFont="1" applyFill="1" applyBorder="1" applyProtection="1"/>
    <xf numFmtId="0" fontId="28" fillId="5" borderId="5" xfId="0" applyFont="1" applyFill="1" applyBorder="1" applyAlignment="1">
      <alignment horizontal="center" vertical="center"/>
    </xf>
    <xf numFmtId="0" fontId="28" fillId="5" borderId="11" xfId="0" applyFont="1" applyFill="1" applyBorder="1" applyAlignment="1">
      <alignment horizontal="center" vertical="center"/>
    </xf>
    <xf numFmtId="0" fontId="30" fillId="5" borderId="11" xfId="0" applyFont="1" applyFill="1" applyBorder="1" applyProtection="1"/>
    <xf numFmtId="0" fontId="30" fillId="0" borderId="26" xfId="0" applyFont="1" applyBorder="1" applyAlignment="1" applyProtection="1">
      <alignment horizontal="center" vertical="center"/>
      <protection locked="0"/>
    </xf>
    <xf numFmtId="0" fontId="30" fillId="0" borderId="11" xfId="0" applyFont="1" applyBorder="1" applyAlignment="1" applyProtection="1">
      <alignment horizontal="center" vertical="center"/>
      <protection locked="0"/>
    </xf>
    <xf numFmtId="0" fontId="29" fillId="0" borderId="21" xfId="0" applyFont="1" applyBorder="1" applyAlignment="1">
      <alignment horizontal="left" vertical="center"/>
    </xf>
    <xf numFmtId="0" fontId="29" fillId="0" borderId="22" xfId="0" applyFont="1" applyBorder="1" applyAlignment="1">
      <alignment horizontal="left" vertical="center"/>
    </xf>
    <xf numFmtId="0" fontId="29" fillId="0" borderId="23" xfId="0" applyFont="1" applyBorder="1" applyAlignment="1">
      <alignment horizontal="left" vertical="center"/>
    </xf>
    <xf numFmtId="0" fontId="9" fillId="0" borderId="0" xfId="0" applyFont="1" applyAlignment="1">
      <alignment vertical="center"/>
    </xf>
    <xf numFmtId="0" fontId="31" fillId="0" borderId="0" xfId="0" applyFont="1" applyBorder="1"/>
    <xf numFmtId="0" fontId="31" fillId="0" borderId="0" xfId="0" applyFont="1"/>
    <xf numFmtId="0" fontId="33" fillId="0" borderId="0" xfId="0" applyFont="1" applyAlignment="1">
      <alignment horizontal="center" vertical="center"/>
    </xf>
    <xf numFmtId="0" fontId="32" fillId="0" borderId="0" xfId="0" applyFont="1"/>
    <xf numFmtId="0" fontId="31" fillId="0" borderId="10" xfId="0" applyFont="1" applyBorder="1"/>
    <xf numFmtId="0" fontId="35" fillId="0" borderId="0" xfId="0" applyFont="1" applyFill="1"/>
    <xf numFmtId="49" fontId="34" fillId="0" borderId="27" xfId="0" applyNumberFormat="1" applyFont="1" applyBorder="1" applyAlignment="1" applyProtection="1">
      <alignment horizontal="right"/>
      <protection locked="0"/>
    </xf>
    <xf numFmtId="49" fontId="34" fillId="0" borderId="27" xfId="0" applyNumberFormat="1" applyFont="1" applyBorder="1" applyAlignment="1" applyProtection="1">
      <protection locked="0"/>
    </xf>
    <xf numFmtId="0" fontId="38" fillId="3" borderId="20" xfId="0" applyFont="1" applyFill="1" applyBorder="1" applyAlignment="1"/>
    <xf numFmtId="49" fontId="34" fillId="0" borderId="15" xfId="0" applyNumberFormat="1" applyFont="1" applyBorder="1" applyAlignment="1" applyProtection="1">
      <alignment horizontal="right"/>
      <protection locked="0"/>
    </xf>
    <xf numFmtId="0" fontId="34" fillId="0" borderId="15" xfId="0" applyFont="1" applyBorder="1" applyAlignment="1" applyProtection="1">
      <protection locked="0"/>
    </xf>
    <xf numFmtId="0" fontId="33" fillId="2" borderId="11" xfId="0" applyFont="1" applyFill="1" applyBorder="1" applyAlignment="1"/>
    <xf numFmtId="0" fontId="33" fillId="3" borderId="12" xfId="0" applyFont="1" applyFill="1" applyBorder="1" applyAlignment="1"/>
    <xf numFmtId="0" fontId="41" fillId="0" borderId="13" xfId="0" applyFont="1" applyBorder="1" applyAlignment="1">
      <alignment horizontal="center" vertical="center" wrapText="1"/>
    </xf>
    <xf numFmtId="0" fontId="31" fillId="0" borderId="9" xfId="0" applyFont="1" applyBorder="1"/>
    <xf numFmtId="0" fontId="41" fillId="0" borderId="14" xfId="0" applyFont="1" applyBorder="1" applyAlignment="1">
      <alignment horizontal="center" vertical="center" wrapText="1"/>
    </xf>
    <xf numFmtId="0" fontId="33" fillId="0" borderId="7" xfId="0" applyFont="1" applyBorder="1" applyAlignment="1">
      <alignment horizontal="center"/>
    </xf>
    <xf numFmtId="0" fontId="47" fillId="0" borderId="24" xfId="0" applyFont="1" applyBorder="1" applyProtection="1"/>
    <xf numFmtId="0" fontId="47" fillId="0" borderId="24" xfId="0" applyFont="1" applyBorder="1" applyAlignment="1" applyProtection="1">
      <alignment horizontal="center" vertical="center"/>
      <protection locked="0"/>
    </xf>
    <xf numFmtId="0" fontId="47" fillId="0" borderId="24" xfId="0" applyFont="1" applyBorder="1" applyAlignment="1" applyProtection="1">
      <alignment horizontal="center"/>
      <protection locked="0"/>
    </xf>
    <xf numFmtId="0" fontId="31" fillId="0" borderId="8" xfId="0" applyFont="1" applyBorder="1" applyProtection="1">
      <protection locked="0"/>
    </xf>
    <xf numFmtId="0" fontId="33" fillId="0" borderId="7" xfId="0" applyFont="1" applyBorder="1" applyAlignment="1">
      <alignment horizontal="center" vertical="center"/>
    </xf>
    <xf numFmtId="0" fontId="33" fillId="0" borderId="8" xfId="0" applyFont="1" applyBorder="1" applyAlignment="1">
      <alignment horizontal="center" vertical="center"/>
    </xf>
    <xf numFmtId="0" fontId="50" fillId="0" borderId="24" xfId="0" applyFont="1" applyBorder="1" applyProtection="1"/>
    <xf numFmtId="0" fontId="47" fillId="0" borderId="21" xfId="0" applyFont="1" applyBorder="1" applyAlignment="1" applyProtection="1">
      <alignment horizontal="center"/>
      <protection locked="0"/>
    </xf>
    <xf numFmtId="0" fontId="31" fillId="0" borderId="8" xfId="0" applyFont="1" applyBorder="1"/>
    <xf numFmtId="0" fontId="51" fillId="0" borderId="0" xfId="0" applyFont="1" applyFill="1"/>
    <xf numFmtId="0" fontId="33" fillId="0" borderId="3" xfId="0" applyFont="1" applyBorder="1" applyAlignment="1">
      <alignment horizontal="center"/>
    </xf>
    <xf numFmtId="0" fontId="47" fillId="0" borderId="15" xfId="0" applyFont="1" applyBorder="1" applyProtection="1">
      <protection locked="0"/>
    </xf>
    <xf numFmtId="0" fontId="47" fillId="0" borderId="15" xfId="0" applyFont="1" applyBorder="1" applyAlignment="1" applyProtection="1">
      <alignment horizontal="center"/>
      <protection locked="0"/>
    </xf>
    <xf numFmtId="0" fontId="31" fillId="0" borderId="4" xfId="0" applyFont="1" applyBorder="1" applyProtection="1">
      <protection locked="0"/>
    </xf>
    <xf numFmtId="0" fontId="33" fillId="0" borderId="3" xfId="0" applyFont="1" applyBorder="1" applyAlignment="1">
      <alignment horizontal="center" vertical="center"/>
    </xf>
    <xf numFmtId="0" fontId="33" fillId="0" borderId="4" xfId="0" applyFont="1" applyBorder="1" applyAlignment="1">
      <alignment horizontal="center" vertical="center"/>
    </xf>
    <xf numFmtId="0" fontId="50" fillId="5" borderId="25" xfId="0" applyFont="1" applyFill="1" applyBorder="1" applyAlignment="1">
      <alignment horizontal="center"/>
    </xf>
    <xf numFmtId="0" fontId="50" fillId="5" borderId="15" xfId="0" applyFont="1" applyFill="1" applyBorder="1" applyAlignment="1">
      <alignment horizontal="center"/>
    </xf>
    <xf numFmtId="0" fontId="50" fillId="5" borderId="24" xfId="0" applyFont="1" applyFill="1" applyBorder="1" applyProtection="1"/>
    <xf numFmtId="0" fontId="50" fillId="0" borderId="21" xfId="0" applyFont="1" applyBorder="1" applyProtection="1">
      <protection locked="0"/>
    </xf>
    <xf numFmtId="0" fontId="50" fillId="0" borderId="24" xfId="0" applyFont="1" applyBorder="1" applyAlignment="1" applyProtection="1">
      <alignment horizontal="center"/>
      <protection locked="0"/>
    </xf>
    <xf numFmtId="0" fontId="31" fillId="0" borderId="4" xfId="0" applyFont="1" applyBorder="1"/>
    <xf numFmtId="0" fontId="33" fillId="0" borderId="5" xfId="0" applyFont="1" applyBorder="1" applyAlignment="1">
      <alignment horizontal="center" vertical="center"/>
    </xf>
    <xf numFmtId="0" fontId="33" fillId="0" borderId="6" xfId="0" applyFont="1" applyBorder="1" applyAlignment="1">
      <alignment horizontal="center" vertical="center"/>
    </xf>
    <xf numFmtId="0" fontId="33" fillId="0" borderId="1" xfId="0" applyFont="1" applyBorder="1" applyAlignment="1">
      <alignment horizontal="center" vertical="center"/>
    </xf>
    <xf numFmtId="0" fontId="33" fillId="0" borderId="2" xfId="0" applyFont="1" applyBorder="1" applyAlignment="1">
      <alignment horizontal="center" vertical="center"/>
    </xf>
    <xf numFmtId="0" fontId="48" fillId="0" borderId="21" xfId="0" applyFont="1" applyBorder="1" applyAlignment="1"/>
    <xf numFmtId="0" fontId="48" fillId="0" borderId="22" xfId="0" applyFont="1" applyBorder="1" applyAlignment="1"/>
    <xf numFmtId="0" fontId="48" fillId="0" borderId="23" xfId="0" applyFont="1" applyBorder="1" applyAlignment="1"/>
    <xf numFmtId="0" fontId="33" fillId="0" borderId="5" xfId="0" applyFont="1" applyBorder="1" applyAlignment="1">
      <alignment horizontal="center"/>
    </xf>
    <xf numFmtId="0" fontId="47" fillId="0" borderId="11" xfId="0" applyFont="1" applyBorder="1" applyProtection="1">
      <protection locked="0"/>
    </xf>
    <xf numFmtId="0" fontId="47" fillId="0" borderId="11" xfId="0" applyFont="1" applyBorder="1" applyAlignment="1" applyProtection="1">
      <alignment horizontal="center"/>
      <protection locked="0"/>
    </xf>
    <xf numFmtId="0" fontId="31" fillId="0" borderId="6" xfId="0" applyFont="1" applyBorder="1" applyProtection="1">
      <protection locked="0"/>
    </xf>
    <xf numFmtId="0" fontId="50" fillId="5" borderId="5" xfId="0" applyFont="1" applyFill="1" applyBorder="1" applyAlignment="1">
      <alignment horizontal="center"/>
    </xf>
    <xf numFmtId="0" fontId="50" fillId="5" borderId="11" xfId="0" applyFont="1" applyFill="1" applyBorder="1" applyAlignment="1">
      <alignment horizontal="center"/>
    </xf>
    <xf numFmtId="0" fontId="50" fillId="5" borderId="11" xfId="0" applyFont="1" applyFill="1" applyBorder="1" applyProtection="1"/>
    <xf numFmtId="0" fontId="50" fillId="0" borderId="26" xfId="0" applyFont="1" applyBorder="1" applyProtection="1">
      <protection locked="0"/>
    </xf>
    <xf numFmtId="0" fontId="50" fillId="0" borderId="11" xfId="0" applyFont="1" applyBorder="1" applyAlignment="1" applyProtection="1">
      <alignment horizontal="center"/>
      <protection locked="0"/>
    </xf>
    <xf numFmtId="0" fontId="31" fillId="0" borderId="6" xfId="0" applyFont="1" applyBorder="1"/>
    <xf numFmtId="0" fontId="33" fillId="0" borderId="0" xfId="0" applyFont="1" applyBorder="1" applyAlignment="1">
      <alignment horizontal="center" vertical="center"/>
    </xf>
    <xf numFmtId="0" fontId="31" fillId="0" borderId="16" xfId="0" applyFont="1" applyBorder="1"/>
    <xf numFmtId="0" fontId="31" fillId="0" borderId="9" xfId="0" applyFont="1" applyBorder="1" applyAlignment="1"/>
    <xf numFmtId="164" fontId="33" fillId="4" borderId="2" xfId="1" applyFont="1" applyFill="1" applyBorder="1" applyAlignment="1">
      <alignment horizontal="center" vertical="center"/>
    </xf>
    <xf numFmtId="164" fontId="33" fillId="4" borderId="4" xfId="1" applyFont="1" applyFill="1" applyBorder="1" applyAlignment="1">
      <alignment horizontal="center" vertical="center"/>
    </xf>
    <xf numFmtId="0" fontId="31" fillId="4" borderId="15" xfId="0" applyFont="1" applyFill="1" applyBorder="1"/>
    <xf numFmtId="165" fontId="52" fillId="4" borderId="4" xfId="1" applyNumberFormat="1" applyFont="1" applyFill="1" applyBorder="1" applyAlignment="1">
      <alignment horizontal="right"/>
    </xf>
    <xf numFmtId="0" fontId="53" fillId="0" borderId="0" xfId="0" applyFont="1"/>
    <xf numFmtId="0" fontId="53" fillId="0" borderId="0" xfId="0" applyFont="1" applyFill="1"/>
    <xf numFmtId="165" fontId="33" fillId="4" borderId="30" xfId="1" applyNumberFormat="1" applyFont="1" applyFill="1" applyBorder="1" applyAlignment="1">
      <alignment horizontal="right"/>
    </xf>
    <xf numFmtId="0" fontId="54" fillId="0" borderId="0" xfId="0" applyFont="1"/>
    <xf numFmtId="0" fontId="51" fillId="0" borderId="0" xfId="0" applyFont="1"/>
    <xf numFmtId="0" fontId="55" fillId="0" borderId="0" xfId="0" applyFont="1" applyBorder="1" applyAlignment="1">
      <alignment vertical="center"/>
    </xf>
    <xf numFmtId="0" fontId="56" fillId="0" borderId="0" xfId="0" applyFont="1" applyFill="1" applyBorder="1" applyAlignment="1">
      <alignment vertical="center"/>
    </xf>
    <xf numFmtId="0" fontId="55" fillId="0" borderId="0" xfId="0" applyFont="1" applyBorder="1" applyAlignment="1">
      <alignment vertical="center" wrapText="1"/>
    </xf>
    <xf numFmtId="0" fontId="35" fillId="0" borderId="0" xfId="0" applyFont="1" applyFill="1" applyBorder="1"/>
    <xf numFmtId="0" fontId="31" fillId="0" borderId="0" xfId="0" applyFont="1" applyAlignment="1">
      <alignment horizontal="center"/>
    </xf>
    <xf numFmtId="165" fontId="22" fillId="4" borderId="30" xfId="1" applyNumberFormat="1" applyFont="1" applyFill="1" applyBorder="1" applyAlignment="1">
      <alignment horizontal="right"/>
    </xf>
    <xf numFmtId="0" fontId="2" fillId="0" borderId="12" xfId="0" applyFont="1" applyBorder="1" applyAlignment="1">
      <alignment horizontal="center" vertical="center"/>
    </xf>
    <xf numFmtId="0" fontId="6" fillId="6" borderId="51" xfId="0" applyFont="1" applyFill="1" applyBorder="1" applyAlignment="1">
      <alignment horizontal="center"/>
    </xf>
    <xf numFmtId="0" fontId="6" fillId="6" borderId="0" xfId="0" applyFont="1" applyFill="1" applyBorder="1" applyAlignment="1">
      <alignment horizontal="center"/>
    </xf>
    <xf numFmtId="0" fontId="29" fillId="0" borderId="15" xfId="0" applyFont="1" applyBorder="1" applyAlignment="1">
      <alignment vertical="center"/>
    </xf>
    <xf numFmtId="0" fontId="29" fillId="0" borderId="21" xfId="0" applyFont="1" applyBorder="1" applyAlignment="1">
      <alignment horizontal="left" vertical="center"/>
    </xf>
    <xf numFmtId="0" fontId="29" fillId="0" borderId="22" xfId="0" applyFont="1" applyBorder="1" applyAlignment="1">
      <alignment horizontal="left" vertical="center"/>
    </xf>
    <xf numFmtId="0" fontId="29" fillId="0" borderId="23" xfId="0" applyFont="1" applyBorder="1" applyAlignment="1">
      <alignment horizontal="left" vertical="center"/>
    </xf>
    <xf numFmtId="0" fontId="29" fillId="0" borderId="34" xfId="0" applyFont="1" applyBorder="1" applyAlignment="1">
      <alignment horizontal="left" vertical="center"/>
    </xf>
    <xf numFmtId="0" fontId="29" fillId="0" borderId="17" xfId="0" applyFont="1" applyBorder="1" applyAlignment="1">
      <alignment horizontal="left" vertical="center"/>
    </xf>
    <xf numFmtId="0" fontId="29" fillId="0" borderId="25" xfId="0" applyFont="1" applyBorder="1" applyAlignment="1">
      <alignment horizontal="left" vertical="center"/>
    </xf>
    <xf numFmtId="0" fontId="2" fillId="4" borderId="34" xfId="0" applyFont="1" applyFill="1" applyBorder="1" applyAlignment="1">
      <alignment horizontal="center"/>
    </xf>
    <xf numFmtId="0" fontId="2" fillId="0" borderId="25" xfId="0" applyFont="1" applyBorder="1" applyAlignment="1">
      <alignment horizontal="center"/>
    </xf>
    <xf numFmtId="0" fontId="29" fillId="0" borderId="26" xfId="0" applyFont="1" applyBorder="1" applyAlignment="1">
      <alignment horizontal="left" vertical="center"/>
    </xf>
    <xf numFmtId="0" fontId="29" fillId="0" borderId="38" xfId="0" applyFont="1" applyBorder="1" applyAlignment="1">
      <alignment horizontal="left" vertical="center"/>
    </xf>
    <xf numFmtId="0" fontId="29" fillId="0" borderId="39" xfId="0" applyFont="1" applyBorder="1" applyAlignment="1">
      <alignment horizontal="left" vertical="center"/>
    </xf>
    <xf numFmtId="0" fontId="0" fillId="0" borderId="40" xfId="0" applyBorder="1" applyAlignment="1"/>
    <xf numFmtId="0" fontId="0" fillId="0" borderId="0" xfId="0" applyBorder="1" applyAlignment="1"/>
    <xf numFmtId="0" fontId="23" fillId="0" borderId="27" xfId="0" applyFont="1" applyBorder="1" applyAlignment="1">
      <alignment horizontal="center" vertical="center" textRotation="255"/>
    </xf>
    <xf numFmtId="0" fontId="23" fillId="0" borderId="15" xfId="0" applyFont="1" applyBorder="1" applyAlignment="1">
      <alignment horizontal="center" vertical="center" textRotation="255"/>
    </xf>
    <xf numFmtId="0" fontId="23" fillId="0" borderId="11" xfId="0" applyFont="1" applyBorder="1" applyAlignment="1">
      <alignment horizontal="center" vertical="center" textRotation="255"/>
    </xf>
    <xf numFmtId="0" fontId="5" fillId="0" borderId="41" xfId="0" applyFont="1" applyBorder="1" applyAlignment="1">
      <alignment horizontal="center"/>
    </xf>
    <xf numFmtId="0" fontId="5" fillId="0" borderId="42" xfId="0" applyFont="1" applyBorder="1" applyAlignment="1">
      <alignment horizontal="center"/>
    </xf>
    <xf numFmtId="0" fontId="28" fillId="0" borderId="34" xfId="0" applyFont="1" applyBorder="1" applyAlignment="1" applyProtection="1">
      <alignment horizontal="center" vertical="center"/>
      <protection locked="0"/>
    </xf>
    <xf numFmtId="0" fontId="28" fillId="0" borderId="25" xfId="0" applyFont="1" applyBorder="1" applyAlignment="1" applyProtection="1">
      <alignment horizontal="center" vertical="center"/>
      <protection locked="0"/>
    </xf>
    <xf numFmtId="0" fontId="5" fillId="0" borderId="31" xfId="0" applyFont="1" applyBorder="1" applyAlignment="1">
      <alignment horizontal="right"/>
    </xf>
    <xf numFmtId="0" fontId="5" fillId="0" borderId="32" xfId="0" applyFont="1" applyBorder="1" applyAlignment="1">
      <alignment horizontal="right"/>
    </xf>
    <xf numFmtId="0" fontId="28" fillId="0" borderId="26" xfId="0" applyFont="1" applyBorder="1" applyAlignment="1" applyProtection="1">
      <alignment horizontal="center" vertical="center"/>
      <protection locked="0"/>
    </xf>
    <xf numFmtId="0" fontId="28" fillId="0" borderId="39" xfId="0" applyFont="1" applyBorder="1" applyAlignment="1" applyProtection="1">
      <alignment horizontal="center" vertical="center"/>
      <protection locked="0"/>
    </xf>
    <xf numFmtId="0" fontId="0" fillId="0" borderId="47" xfId="0" applyBorder="1" applyAlignment="1">
      <alignment horizontal="center"/>
    </xf>
    <xf numFmtId="0" fontId="0" fillId="0" borderId="48" xfId="0" applyBorder="1" applyAlignment="1">
      <alignment horizontal="center"/>
    </xf>
    <xf numFmtId="0" fontId="0" fillId="0" borderId="40" xfId="0" applyBorder="1" applyAlignment="1">
      <alignment horizontal="center"/>
    </xf>
    <xf numFmtId="0" fontId="0" fillId="0" borderId="16" xfId="0" applyBorder="1" applyAlignment="1">
      <alignment horizontal="center"/>
    </xf>
    <xf numFmtId="0" fontId="0" fillId="0" borderId="49" xfId="0" applyBorder="1" applyAlignment="1">
      <alignment horizontal="center"/>
    </xf>
    <xf numFmtId="0" fontId="0" fillId="0" borderId="50" xfId="0" applyBorder="1" applyAlignment="1">
      <alignment horizontal="center"/>
    </xf>
    <xf numFmtId="0" fontId="2" fillId="0" borderId="13" xfId="0" applyFont="1" applyBorder="1" applyAlignment="1">
      <alignment horizontal="center" vertical="center"/>
    </xf>
    <xf numFmtId="0" fontId="0" fillId="0" borderId="14" xfId="0" applyBorder="1"/>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2" fillId="4" borderId="28" xfId="0" applyFont="1" applyFill="1" applyBorder="1" applyAlignment="1" applyProtection="1">
      <alignment horizontal="center"/>
      <protection locked="0"/>
    </xf>
    <xf numFmtId="0" fontId="2" fillId="0" borderId="28" xfId="0" applyFont="1" applyBorder="1" applyAlignment="1" applyProtection="1">
      <alignment horizontal="center"/>
      <protection locked="0"/>
    </xf>
    <xf numFmtId="0" fontId="2" fillId="2" borderId="5" xfId="0" applyFont="1" applyFill="1" applyBorder="1" applyAlignment="1"/>
    <xf numFmtId="0" fontId="0" fillId="2" borderId="11" xfId="0" applyFill="1" applyBorder="1" applyAlignment="1"/>
    <xf numFmtId="0" fontId="26" fillId="0" borderId="26" xfId="0" applyFont="1" applyBorder="1" applyAlignment="1" applyProtection="1">
      <alignment horizontal="center"/>
      <protection locked="0"/>
    </xf>
    <xf numFmtId="0" fontId="26" fillId="0" borderId="38" xfId="0" applyFont="1" applyBorder="1" applyAlignment="1" applyProtection="1">
      <alignment horizontal="center"/>
      <protection locked="0"/>
    </xf>
    <xf numFmtId="0" fontId="26" fillId="0" borderId="39" xfId="0" applyFont="1" applyBorder="1" applyAlignment="1" applyProtection="1">
      <alignment horizontal="center"/>
      <protection locked="0"/>
    </xf>
    <xf numFmtId="0" fontId="12" fillId="4" borderId="35" xfId="0" applyFont="1" applyFill="1" applyBorder="1" applyAlignment="1">
      <alignment horizontal="center" wrapText="1"/>
    </xf>
    <xf numFmtId="0" fontId="12" fillId="4" borderId="36" xfId="0" applyFont="1" applyFill="1" applyBorder="1" applyAlignment="1">
      <alignment horizontal="center"/>
    </xf>
    <xf numFmtId="0" fontId="12" fillId="4" borderId="37" xfId="0" applyFont="1" applyFill="1" applyBorder="1" applyAlignment="1">
      <alignment horizontal="center"/>
    </xf>
    <xf numFmtId="0" fontId="28" fillId="0" borderId="52" xfId="0" applyFont="1" applyBorder="1" applyAlignment="1" applyProtection="1">
      <alignment horizontal="center" vertical="center"/>
      <protection locked="0"/>
    </xf>
    <xf numFmtId="0" fontId="28" fillId="0" borderId="53" xfId="0" applyFont="1" applyBorder="1" applyAlignment="1" applyProtection="1">
      <alignment horizontal="center" vertical="center"/>
      <protection locked="0"/>
    </xf>
    <xf numFmtId="0" fontId="28" fillId="0" borderId="54" xfId="0" applyFont="1" applyBorder="1" applyAlignment="1" applyProtection="1">
      <alignment horizontal="center" vertical="center"/>
      <protection locked="0"/>
    </xf>
    <xf numFmtId="0" fontId="0" fillId="0" borderId="10" xfId="0" applyBorder="1" applyAlignment="1"/>
    <xf numFmtId="0" fontId="8" fillId="0" borderId="0" xfId="0" applyFont="1" applyAlignment="1">
      <alignment horizontal="center"/>
    </xf>
    <xf numFmtId="0" fontId="8" fillId="0" borderId="10" xfId="0" applyFont="1" applyBorder="1" applyAlignment="1">
      <alignment horizontal="center"/>
    </xf>
    <xf numFmtId="0" fontId="7" fillId="0" borderId="47" xfId="0" applyFont="1" applyBorder="1" applyAlignment="1">
      <alignment horizontal="center"/>
    </xf>
    <xf numFmtId="0" fontId="7" fillId="0" borderId="9" xfId="0" applyFont="1" applyBorder="1" applyAlignment="1">
      <alignment horizontal="center"/>
    </xf>
    <xf numFmtId="0" fontId="7" fillId="0" borderId="48" xfId="0" applyFont="1" applyBorder="1" applyAlignment="1">
      <alignment horizontal="center"/>
    </xf>
    <xf numFmtId="0" fontId="2" fillId="2" borderId="1" xfId="0" applyFont="1" applyFill="1" applyBorder="1" applyAlignment="1"/>
    <xf numFmtId="0" fontId="5" fillId="2" borderId="27" xfId="0" applyFont="1" applyFill="1" applyBorder="1" applyAlignment="1"/>
    <xf numFmtId="0" fontId="2" fillId="0" borderId="27" xfId="0" applyFont="1" applyFill="1" applyBorder="1" applyAlignment="1" applyProtection="1">
      <alignment horizontal="center"/>
      <protection locked="0"/>
    </xf>
    <xf numFmtId="0" fontId="2" fillId="0" borderId="31" xfId="0" applyFont="1" applyFill="1" applyBorder="1" applyAlignment="1" applyProtection="1">
      <alignment horizontal="center"/>
      <protection locked="0"/>
    </xf>
    <xf numFmtId="0" fontId="2" fillId="3" borderId="1" xfId="0" applyFont="1" applyFill="1" applyBorder="1" applyAlignment="1">
      <alignment horizontal="left"/>
    </xf>
    <xf numFmtId="0" fontId="2" fillId="3" borderId="27" xfId="0" applyFont="1" applyFill="1" applyBorder="1" applyAlignment="1">
      <alignment horizontal="left"/>
    </xf>
    <xf numFmtId="0" fontId="2" fillId="2" borderId="3" xfId="0" applyFont="1" applyFill="1" applyBorder="1" applyAlignment="1"/>
    <xf numFmtId="0" fontId="0" fillId="0" borderId="15" xfId="0" applyBorder="1" applyAlignment="1"/>
    <xf numFmtId="0" fontId="26" fillId="0" borderId="15" xfId="0" applyFont="1" applyBorder="1" applyAlignment="1" applyProtection="1">
      <alignment horizontal="center"/>
      <protection locked="0"/>
    </xf>
    <xf numFmtId="0" fontId="26" fillId="0" borderId="34" xfId="0" applyFont="1" applyBorder="1" applyAlignment="1" applyProtection="1">
      <alignment horizontal="center"/>
      <protection locked="0"/>
    </xf>
    <xf numFmtId="0" fontId="26" fillId="0" borderId="31" xfId="0" applyNumberFormat="1" applyFont="1" applyBorder="1" applyAlignment="1" applyProtection="1">
      <alignment horizontal="left"/>
      <protection locked="0"/>
    </xf>
    <xf numFmtId="0" fontId="26" fillId="0" borderId="32" xfId="0" applyNumberFormat="1" applyFont="1" applyBorder="1" applyAlignment="1" applyProtection="1">
      <alignment horizontal="left"/>
      <protection locked="0"/>
    </xf>
    <xf numFmtId="0" fontId="26" fillId="0" borderId="33" xfId="0" applyNumberFormat="1" applyFont="1" applyBorder="1" applyAlignment="1" applyProtection="1">
      <alignment horizontal="left"/>
      <protection locked="0"/>
    </xf>
    <xf numFmtId="0" fontId="26" fillId="0" borderId="34" xfId="0" applyFont="1" applyBorder="1" applyAlignment="1" applyProtection="1">
      <alignment horizontal="left"/>
      <protection locked="0"/>
    </xf>
    <xf numFmtId="0" fontId="26" fillId="0" borderId="17" xfId="0" applyFont="1" applyBorder="1" applyAlignment="1" applyProtection="1">
      <alignment horizontal="left"/>
      <protection locked="0"/>
    </xf>
    <xf numFmtId="0" fontId="26" fillId="0" borderId="18" xfId="0" applyFont="1" applyBorder="1" applyAlignment="1" applyProtection="1">
      <alignment horizontal="left"/>
      <protection locked="0"/>
    </xf>
    <xf numFmtId="0" fontId="5" fillId="0" borderId="15" xfId="0" applyFont="1" applyBorder="1" applyAlignment="1"/>
    <xf numFmtId="0" fontId="2" fillId="0" borderId="34" xfId="0" applyFont="1" applyBorder="1" applyAlignment="1" applyProtection="1">
      <alignment horizontal="center"/>
      <protection locked="0"/>
    </xf>
    <xf numFmtId="0" fontId="2" fillId="0" borderId="17" xfId="0" applyFont="1" applyBorder="1" applyAlignment="1" applyProtection="1">
      <alignment horizontal="center"/>
      <protection locked="0"/>
    </xf>
    <xf numFmtId="0" fontId="2" fillId="0" borderId="18" xfId="0" applyFont="1" applyBorder="1" applyAlignment="1" applyProtection="1">
      <alignment horizontal="center"/>
      <protection locked="0"/>
    </xf>
    <xf numFmtId="0" fontId="2" fillId="3" borderId="3" xfId="0" applyFont="1" applyFill="1" applyBorder="1" applyAlignment="1">
      <alignment horizontal="left"/>
    </xf>
    <xf numFmtId="0" fontId="2" fillId="3" borderId="15" xfId="0" applyFont="1" applyFill="1" applyBorder="1" applyAlignment="1">
      <alignment horizontal="left"/>
    </xf>
    <xf numFmtId="0" fontId="2" fillId="3" borderId="46" xfId="0" applyFont="1" applyFill="1" applyBorder="1" applyAlignment="1">
      <alignment horizontal="left"/>
    </xf>
    <xf numFmtId="0" fontId="2" fillId="3" borderId="28" xfId="0" applyFont="1" applyFill="1" applyBorder="1" applyAlignment="1">
      <alignment horizontal="left"/>
    </xf>
    <xf numFmtId="0" fontId="23" fillId="0" borderId="24" xfId="0" applyFont="1" applyBorder="1" applyAlignment="1">
      <alignment horizontal="center" vertical="center" textRotation="255"/>
    </xf>
    <xf numFmtId="0" fontId="5" fillId="4" borderId="15" xfId="0" applyFont="1" applyFill="1" applyBorder="1" applyAlignment="1">
      <alignment horizontal="right"/>
    </xf>
    <xf numFmtId="0" fontId="0" fillId="4" borderId="28" xfId="0" applyFill="1" applyBorder="1" applyAlignment="1">
      <alignment horizontal="right"/>
    </xf>
    <xf numFmtId="0" fontId="2" fillId="4" borderId="15" xfId="0" applyFont="1" applyFill="1" applyBorder="1" applyAlignment="1">
      <alignment horizontal="center"/>
    </xf>
    <xf numFmtId="0" fontId="2" fillId="0" borderId="15" xfId="0" applyFont="1" applyBorder="1" applyAlignment="1">
      <alignment horizontal="center"/>
    </xf>
    <xf numFmtId="0" fontId="5" fillId="0" borderId="46" xfId="0" applyFont="1" applyBorder="1" applyAlignment="1">
      <alignment horizontal="right"/>
    </xf>
    <xf numFmtId="0" fontId="0" fillId="0" borderId="28" xfId="0" applyBorder="1" applyAlignment="1">
      <alignment horizontal="right"/>
    </xf>
    <xf numFmtId="0" fontId="0" fillId="0" borderId="44" xfId="0" applyBorder="1" applyAlignment="1">
      <alignment horizontal="right"/>
    </xf>
    <xf numFmtId="0" fontId="0" fillId="0" borderId="51" xfId="0" applyBorder="1" applyAlignment="1">
      <alignment horizontal="right"/>
    </xf>
    <xf numFmtId="164" fontId="22" fillId="4" borderId="28" xfId="0" applyNumberFormat="1" applyFont="1" applyFill="1" applyBorder="1" applyAlignment="1" applyProtection="1">
      <protection locked="0"/>
    </xf>
    <xf numFmtId="0" fontId="22" fillId="0" borderId="28" xfId="0" applyFont="1" applyBorder="1" applyAlignment="1" applyProtection="1">
      <protection locked="0"/>
    </xf>
    <xf numFmtId="0" fontId="22" fillId="4" borderId="34" xfId="0" applyFont="1" applyFill="1" applyBorder="1" applyAlignment="1">
      <alignment horizontal="left" vertical="center"/>
    </xf>
    <xf numFmtId="0" fontId="22" fillId="4" borderId="17" xfId="0" applyFont="1" applyFill="1" applyBorder="1" applyAlignment="1">
      <alignment horizontal="left" vertical="center"/>
    </xf>
    <xf numFmtId="0" fontId="22" fillId="4" borderId="19" xfId="0" applyFont="1" applyFill="1" applyBorder="1" applyAlignment="1">
      <alignment horizontal="left" vertical="center"/>
    </xf>
    <xf numFmtId="0" fontId="22" fillId="4" borderId="29" xfId="0" applyFont="1" applyFill="1" applyBorder="1" applyAlignment="1">
      <alignment horizontal="left" vertical="center"/>
    </xf>
    <xf numFmtId="0" fontId="2" fillId="4" borderId="15" xfId="0" applyFont="1" applyFill="1" applyBorder="1" applyAlignment="1">
      <alignment horizontal="left"/>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5" fillId="0" borderId="52" xfId="0" applyFont="1" applyBorder="1" applyAlignment="1">
      <alignment horizontal="left"/>
    </xf>
    <xf numFmtId="0" fontId="5" fillId="0" borderId="32" xfId="0" applyFont="1" applyBorder="1" applyAlignment="1">
      <alignment horizontal="left"/>
    </xf>
    <xf numFmtId="0" fontId="5" fillId="0" borderId="53" xfId="0" applyFont="1" applyBorder="1" applyAlignment="1">
      <alignment horizontal="left"/>
    </xf>
    <xf numFmtId="0" fontId="24" fillId="0" borderId="43" xfId="0" applyFont="1" applyBorder="1" applyAlignment="1">
      <alignment horizontal="center" vertical="center" textRotation="255"/>
    </xf>
    <xf numFmtId="0" fontId="6" fillId="0" borderId="44" xfId="0" applyFont="1" applyBorder="1" applyAlignment="1">
      <alignment horizontal="center" vertical="center" textRotation="255"/>
    </xf>
    <xf numFmtId="0" fontId="6" fillId="0" borderId="45" xfId="0" applyFont="1" applyBorder="1" applyAlignment="1">
      <alignment horizontal="center" vertical="center" textRotation="255"/>
    </xf>
    <xf numFmtId="0" fontId="9" fillId="0" borderId="58" xfId="0" applyFont="1" applyBorder="1" applyAlignment="1">
      <alignment horizontal="center" vertical="center" wrapText="1"/>
    </xf>
    <xf numFmtId="0" fontId="9" fillId="0" borderId="19" xfId="0" applyFont="1" applyBorder="1" applyAlignment="1">
      <alignment horizontal="center" vertical="center"/>
    </xf>
    <xf numFmtId="0" fontId="9" fillId="0" borderId="29" xfId="0" applyFont="1" applyBorder="1" applyAlignment="1">
      <alignment horizontal="center" vertical="center"/>
    </xf>
    <xf numFmtId="0" fontId="9" fillId="0" borderId="21" xfId="0" applyFont="1" applyBorder="1" applyAlignment="1">
      <alignment horizontal="center" vertical="center"/>
    </xf>
    <xf numFmtId="0" fontId="9" fillId="0" borderId="22" xfId="0" applyFont="1" applyBorder="1" applyAlignment="1">
      <alignment horizontal="center" vertical="center"/>
    </xf>
    <xf numFmtId="0" fontId="9" fillId="0" borderId="23" xfId="0" applyFont="1" applyBorder="1" applyAlignment="1">
      <alignment horizontal="center" vertical="center"/>
    </xf>
    <xf numFmtId="0" fontId="27" fillId="0" borderId="47" xfId="0" applyFont="1" applyFill="1" applyBorder="1" applyAlignment="1" applyProtection="1">
      <alignment horizontal="center" vertical="center"/>
      <protection locked="0"/>
    </xf>
    <xf numFmtId="0" fontId="27" fillId="0" borderId="48" xfId="0" applyFont="1" applyFill="1" applyBorder="1" applyAlignment="1" applyProtection="1">
      <alignment horizontal="center" vertical="center"/>
      <protection locked="0"/>
    </xf>
    <xf numFmtId="0" fontId="27" fillId="0" borderId="40" xfId="0" applyFont="1" applyFill="1" applyBorder="1" applyAlignment="1" applyProtection="1">
      <alignment horizontal="center" vertical="center"/>
      <protection locked="0"/>
    </xf>
    <xf numFmtId="0" fontId="27" fillId="0" borderId="16" xfId="0" applyFont="1" applyFill="1" applyBorder="1" applyAlignment="1" applyProtection="1">
      <alignment horizontal="center" vertical="center"/>
      <protection locked="0"/>
    </xf>
    <xf numFmtId="0" fontId="27" fillId="0" borderId="55" xfId="0" applyFont="1" applyFill="1" applyBorder="1" applyAlignment="1" applyProtection="1">
      <alignment horizontal="center" vertical="center"/>
      <protection locked="0"/>
    </xf>
    <xf numFmtId="0" fontId="27" fillId="0" borderId="56" xfId="0" applyFont="1" applyFill="1" applyBorder="1" applyAlignment="1" applyProtection="1">
      <alignment horizontal="center" vertical="center"/>
      <protection locked="0"/>
    </xf>
    <xf numFmtId="0" fontId="26" fillId="0" borderId="57" xfId="0" applyFont="1" applyBorder="1" applyAlignment="1" applyProtection="1">
      <alignment horizontal="center"/>
      <protection locked="0"/>
    </xf>
    <xf numFmtId="0" fontId="26" fillId="0" borderId="10" xfId="0" applyFont="1" applyBorder="1" applyAlignment="1" applyProtection="1">
      <alignment horizontal="center"/>
      <protection locked="0"/>
    </xf>
    <xf numFmtId="0" fontId="26" fillId="0" borderId="50" xfId="0" applyFont="1" applyBorder="1" applyAlignment="1" applyProtection="1">
      <alignment horizontal="center"/>
      <protection locked="0"/>
    </xf>
    <xf numFmtId="0" fontId="2" fillId="0" borderId="41" xfId="0" applyFont="1" applyFill="1" applyBorder="1" applyAlignment="1" applyProtection="1">
      <alignment horizontal="center"/>
      <protection locked="0"/>
    </xf>
    <xf numFmtId="0" fontId="2" fillId="0" borderId="12" xfId="0" applyFont="1" applyFill="1" applyBorder="1" applyAlignment="1" applyProtection="1">
      <alignment horizontal="center"/>
      <protection locked="0"/>
    </xf>
    <xf numFmtId="0" fontId="2" fillId="0" borderId="42" xfId="0" applyFont="1" applyFill="1" applyBorder="1" applyAlignment="1" applyProtection="1">
      <alignment horizontal="center"/>
      <protection locked="0"/>
    </xf>
    <xf numFmtId="0" fontId="4" fillId="0" borderId="13" xfId="0" applyFont="1" applyBorder="1" applyAlignment="1">
      <alignment horizontal="center" vertical="center" wrapText="1"/>
    </xf>
    <xf numFmtId="0" fontId="4" fillId="0" borderId="14" xfId="0" applyFont="1" applyBorder="1" applyAlignment="1">
      <alignment horizontal="center" vertical="center" wrapText="1"/>
    </xf>
    <xf numFmtId="0" fontId="13" fillId="0" borderId="13" xfId="0" applyFont="1" applyBorder="1" applyAlignment="1">
      <alignment horizontal="center" vertical="center" wrapText="1"/>
    </xf>
    <xf numFmtId="0" fontId="13" fillId="0" borderId="14" xfId="0" applyFont="1" applyBorder="1" applyAlignment="1">
      <alignment horizontal="center" vertical="center" wrapText="1"/>
    </xf>
    <xf numFmtId="0" fontId="25" fillId="0" borderId="13" xfId="0" applyFont="1" applyBorder="1" applyAlignment="1">
      <alignment horizontal="center" vertical="center" wrapText="1"/>
    </xf>
    <xf numFmtId="0" fontId="25" fillId="0" borderId="14" xfId="0" applyFont="1" applyBorder="1" applyAlignment="1">
      <alignment horizontal="center" vertical="center" wrapText="1"/>
    </xf>
    <xf numFmtId="0" fontId="0" fillId="0" borderId="14" xfId="0" applyBorder="1" applyAlignment="1">
      <alignment wrapText="1"/>
    </xf>
    <xf numFmtId="0" fontId="2" fillId="3" borderId="41" xfId="0" applyFont="1" applyFill="1" applyBorder="1" applyAlignment="1">
      <alignment horizontal="left"/>
    </xf>
    <xf numFmtId="0" fontId="2" fillId="3" borderId="12" xfId="0" applyFont="1" applyFill="1" applyBorder="1" applyAlignment="1">
      <alignment horizontal="left"/>
    </xf>
    <xf numFmtId="0" fontId="3" fillId="0" borderId="47" xfId="0" applyFont="1" applyBorder="1" applyAlignment="1">
      <alignment horizontal="center" vertical="center"/>
    </xf>
    <xf numFmtId="0" fontId="3" fillId="0" borderId="9" xfId="0" applyFont="1" applyBorder="1" applyAlignment="1">
      <alignment horizontal="center" vertical="center"/>
    </xf>
    <xf numFmtId="0" fontId="3" fillId="0" borderId="48" xfId="0" applyFont="1" applyBorder="1" applyAlignment="1">
      <alignment horizontal="center" vertical="center"/>
    </xf>
    <xf numFmtId="0" fontId="3" fillId="0" borderId="49" xfId="0" applyFont="1" applyBorder="1" applyAlignment="1">
      <alignment horizontal="center" vertical="center"/>
    </xf>
    <xf numFmtId="0" fontId="3" fillId="0" borderId="10" xfId="0" applyFont="1" applyBorder="1" applyAlignment="1">
      <alignment horizontal="center" vertical="center"/>
    </xf>
    <xf numFmtId="0" fontId="3" fillId="0" borderId="50" xfId="0" applyFont="1" applyBorder="1" applyAlignment="1">
      <alignment horizontal="center" vertical="center"/>
    </xf>
    <xf numFmtId="0" fontId="33" fillId="2" borderId="3" xfId="0" applyFont="1" applyFill="1" applyBorder="1" applyAlignment="1"/>
    <xf numFmtId="0" fontId="36" fillId="0" borderId="15" xfId="0" applyFont="1" applyBorder="1" applyAlignment="1"/>
    <xf numFmtId="0" fontId="37" fillId="0" borderId="15" xfId="0" applyFont="1" applyBorder="1" applyAlignment="1" applyProtection="1">
      <alignment horizontal="center"/>
      <protection locked="0"/>
    </xf>
    <xf numFmtId="0" fontId="37" fillId="0" borderId="34" xfId="0" applyFont="1" applyBorder="1" applyAlignment="1" applyProtection="1">
      <alignment horizontal="center"/>
      <protection locked="0"/>
    </xf>
    <xf numFmtId="0" fontId="33" fillId="3" borderId="3" xfId="0" applyFont="1" applyFill="1" applyBorder="1" applyAlignment="1">
      <alignment horizontal="left"/>
    </xf>
    <xf numFmtId="0" fontId="33" fillId="3" borderId="15" xfId="0" applyFont="1" applyFill="1" applyBorder="1" applyAlignment="1">
      <alignment horizontal="left"/>
    </xf>
    <xf numFmtId="0" fontId="37" fillId="0" borderId="34" xfId="0" applyFont="1" applyBorder="1" applyAlignment="1" applyProtection="1">
      <alignment horizontal="left"/>
      <protection locked="0"/>
    </xf>
    <xf numFmtId="0" fontId="37" fillId="0" borderId="17" xfId="0" applyFont="1" applyBorder="1" applyAlignment="1" applyProtection="1">
      <alignment horizontal="left"/>
      <protection locked="0"/>
    </xf>
    <xf numFmtId="0" fontId="37" fillId="0" borderId="18" xfId="0" applyFont="1" applyBorder="1" applyAlignment="1" applyProtection="1">
      <alignment horizontal="left"/>
      <protection locked="0"/>
    </xf>
    <xf numFmtId="0" fontId="31" fillId="0" borderId="15" xfId="0" applyFont="1" applyBorder="1" applyAlignment="1"/>
    <xf numFmtId="0" fontId="33" fillId="0" borderId="34" xfId="0" applyFont="1" applyBorder="1" applyAlignment="1" applyProtection="1">
      <alignment horizontal="center"/>
      <protection locked="0"/>
    </xf>
    <xf numFmtId="0" fontId="33" fillId="0" borderId="17" xfId="0" applyFont="1" applyBorder="1" applyAlignment="1" applyProtection="1">
      <alignment horizontal="center"/>
      <protection locked="0"/>
    </xf>
    <xf numFmtId="0" fontId="33" fillId="0" borderId="18" xfId="0" applyFont="1" applyBorder="1" applyAlignment="1" applyProtection="1">
      <alignment horizontal="center"/>
      <protection locked="0"/>
    </xf>
    <xf numFmtId="0" fontId="31" fillId="0" borderId="0" xfId="0" applyFont="1" applyBorder="1" applyAlignment="1"/>
    <xf numFmtId="0" fontId="31" fillId="0" borderId="10" xfId="0" applyFont="1" applyBorder="1" applyAlignment="1"/>
    <xf numFmtId="0" fontId="32" fillId="0" borderId="0" xfId="0" applyFont="1" applyAlignment="1">
      <alignment horizontal="center"/>
    </xf>
    <xf numFmtId="0" fontId="32" fillId="0" borderId="10" xfId="0" applyFont="1" applyBorder="1" applyAlignment="1">
      <alignment horizontal="center"/>
    </xf>
    <xf numFmtId="0" fontId="34" fillId="0" borderId="47" xfId="0" applyFont="1" applyBorder="1" applyAlignment="1">
      <alignment horizontal="center"/>
    </xf>
    <xf numFmtId="0" fontId="34" fillId="0" borderId="9" xfId="0" applyFont="1" applyBorder="1" applyAlignment="1">
      <alignment horizontal="center"/>
    </xf>
    <xf numFmtId="0" fontId="34" fillId="0" borderId="48" xfId="0" applyFont="1" applyBorder="1" applyAlignment="1">
      <alignment horizontal="center"/>
    </xf>
    <xf numFmtId="0" fontId="33" fillId="2" borderId="1" xfId="0" applyFont="1" applyFill="1" applyBorder="1" applyAlignment="1"/>
    <xf numFmtId="0" fontId="36" fillId="2" borderId="27" xfId="0" applyFont="1" applyFill="1" applyBorder="1" applyAlignment="1"/>
    <xf numFmtId="0" fontId="33" fillId="0" borderId="27" xfId="0" applyFont="1" applyFill="1" applyBorder="1" applyAlignment="1" applyProtection="1">
      <alignment horizontal="center"/>
      <protection locked="0"/>
    </xf>
    <xf numFmtId="0" fontId="33" fillId="0" borderId="31" xfId="0" applyFont="1" applyFill="1" applyBorder="1" applyAlignment="1" applyProtection="1">
      <alignment horizontal="center"/>
      <protection locked="0"/>
    </xf>
    <xf numFmtId="0" fontId="33" fillId="3" borderId="1" xfId="0" applyFont="1" applyFill="1" applyBorder="1" applyAlignment="1">
      <alignment horizontal="left"/>
    </xf>
    <xf numFmtId="0" fontId="33" fillId="3" borderId="27" xfId="0" applyFont="1" applyFill="1" applyBorder="1" applyAlignment="1">
      <alignment horizontal="left"/>
    </xf>
    <xf numFmtId="0" fontId="37" fillId="0" borderId="31" xfId="0" applyNumberFormat="1" applyFont="1" applyBorder="1" applyAlignment="1" applyProtection="1">
      <alignment horizontal="left"/>
      <protection locked="0"/>
    </xf>
    <xf numFmtId="0" fontId="37" fillId="0" borderId="32" xfId="0" applyNumberFormat="1" applyFont="1" applyBorder="1" applyAlignment="1" applyProtection="1">
      <alignment horizontal="left"/>
      <protection locked="0"/>
    </xf>
    <xf numFmtId="0" fontId="37" fillId="0" borderId="33" xfId="0" applyNumberFormat="1" applyFont="1" applyBorder="1" applyAlignment="1" applyProtection="1">
      <alignment horizontal="left"/>
      <protection locked="0"/>
    </xf>
    <xf numFmtId="0" fontId="39" fillId="0" borderId="47" xfId="0" applyFont="1" applyFill="1" applyBorder="1" applyAlignment="1" applyProtection="1">
      <alignment horizontal="center" vertical="center"/>
      <protection locked="0"/>
    </xf>
    <xf numFmtId="0" fontId="39" fillId="0" borderId="48" xfId="0" applyFont="1" applyFill="1" applyBorder="1" applyAlignment="1" applyProtection="1">
      <alignment horizontal="center" vertical="center"/>
      <protection locked="0"/>
    </xf>
    <xf numFmtId="0" fontId="39" fillId="0" borderId="40" xfId="0" applyFont="1" applyFill="1" applyBorder="1" applyAlignment="1" applyProtection="1">
      <alignment horizontal="center" vertical="center"/>
      <protection locked="0"/>
    </xf>
    <xf numFmtId="0" fontId="39" fillId="0" borderId="16" xfId="0" applyFont="1" applyFill="1" applyBorder="1" applyAlignment="1" applyProtection="1">
      <alignment horizontal="center" vertical="center"/>
      <protection locked="0"/>
    </xf>
    <xf numFmtId="0" fontId="39" fillId="0" borderId="55" xfId="0" applyFont="1" applyFill="1" applyBorder="1" applyAlignment="1" applyProtection="1">
      <alignment horizontal="center" vertical="center"/>
      <protection locked="0"/>
    </xf>
    <xf numFmtId="0" fontId="39" fillId="0" borderId="56" xfId="0" applyFont="1" applyFill="1" applyBorder="1" applyAlignment="1" applyProtection="1">
      <alignment horizontal="center" vertical="center"/>
      <protection locked="0"/>
    </xf>
    <xf numFmtId="0" fontId="33" fillId="3" borderId="46" xfId="0" applyFont="1" applyFill="1" applyBorder="1" applyAlignment="1">
      <alignment horizontal="left"/>
    </xf>
    <xf numFmtId="0" fontId="33" fillId="3" borderId="28" xfId="0" applyFont="1" applyFill="1" applyBorder="1" applyAlignment="1">
      <alignment horizontal="left"/>
    </xf>
    <xf numFmtId="0" fontId="37" fillId="0" borderId="57" xfId="0" applyFont="1" applyBorder="1" applyAlignment="1" applyProtection="1">
      <alignment horizontal="center"/>
      <protection locked="0"/>
    </xf>
    <xf numFmtId="0" fontId="37" fillId="0" borderId="10" xfId="0" applyFont="1" applyBorder="1" applyAlignment="1" applyProtection="1">
      <alignment horizontal="center"/>
      <protection locked="0"/>
    </xf>
    <xf numFmtId="0" fontId="37" fillId="0" borderId="50" xfId="0" applyFont="1" applyBorder="1" applyAlignment="1" applyProtection="1">
      <alignment horizontal="center"/>
      <protection locked="0"/>
    </xf>
    <xf numFmtId="0" fontId="33" fillId="2" borderId="5" xfId="0" applyFont="1" applyFill="1" applyBorder="1" applyAlignment="1"/>
    <xf numFmtId="0" fontId="31" fillId="2" borderId="11" xfId="0" applyFont="1" applyFill="1" applyBorder="1" applyAlignment="1"/>
    <xf numFmtId="0" fontId="37" fillId="0" borderId="26" xfId="0" applyFont="1" applyBorder="1" applyAlignment="1" applyProtection="1">
      <alignment horizontal="center"/>
      <protection locked="0"/>
    </xf>
    <xf numFmtId="0" fontId="37" fillId="0" borderId="38" xfId="0" applyFont="1" applyBorder="1" applyAlignment="1" applyProtection="1">
      <alignment horizontal="center"/>
      <protection locked="0"/>
    </xf>
    <xf numFmtId="0" fontId="37" fillId="0" borderId="39" xfId="0" applyFont="1" applyBorder="1" applyAlignment="1" applyProtection="1">
      <alignment horizontal="center"/>
      <protection locked="0"/>
    </xf>
    <xf numFmtId="0" fontId="33" fillId="3" borderId="41" xfId="0" applyFont="1" applyFill="1" applyBorder="1" applyAlignment="1">
      <alignment horizontal="left"/>
    </xf>
    <xf numFmtId="0" fontId="33" fillId="3" borderId="12" xfId="0" applyFont="1" applyFill="1" applyBorder="1" applyAlignment="1">
      <alignment horizontal="left"/>
    </xf>
    <xf numFmtId="0" fontId="33" fillId="0" borderId="41" xfId="0" applyFont="1" applyFill="1" applyBorder="1" applyAlignment="1" applyProtection="1">
      <alignment horizontal="center"/>
      <protection locked="0"/>
    </xf>
    <xf numFmtId="0" fontId="33" fillId="0" borderId="12" xfId="0" applyFont="1" applyFill="1" applyBorder="1" applyAlignment="1" applyProtection="1">
      <alignment horizontal="center"/>
      <protection locked="0"/>
    </xf>
    <xf numFmtId="0" fontId="33" fillId="0" borderId="42" xfId="0" applyFont="1" applyFill="1" applyBorder="1" applyAlignment="1" applyProtection="1">
      <alignment horizontal="center"/>
      <protection locked="0"/>
    </xf>
    <xf numFmtId="0" fontId="40" fillId="4" borderId="36" xfId="0" applyFont="1" applyFill="1" applyBorder="1" applyAlignment="1">
      <alignment horizontal="center"/>
    </xf>
    <xf numFmtId="0" fontId="40" fillId="4" borderId="37" xfId="0" applyFont="1" applyFill="1" applyBorder="1" applyAlignment="1">
      <alignment horizontal="center"/>
    </xf>
    <xf numFmtId="0" fontId="40" fillId="4" borderId="35" xfId="0" applyFont="1" applyFill="1" applyBorder="1" applyAlignment="1">
      <alignment horizontal="center" wrapText="1"/>
    </xf>
    <xf numFmtId="0" fontId="33" fillId="0" borderId="13" xfId="0" applyFont="1" applyBorder="1" applyAlignment="1">
      <alignment horizontal="center" vertical="center"/>
    </xf>
    <xf numFmtId="0" fontId="31" fillId="0" borderId="14" xfId="0" applyFont="1" applyBorder="1"/>
    <xf numFmtId="0" fontId="41" fillId="0" borderId="13" xfId="0" applyFont="1" applyBorder="1" applyAlignment="1">
      <alignment horizontal="center" vertical="center"/>
    </xf>
    <xf numFmtId="0" fontId="41" fillId="0" borderId="14" xfId="0" applyFont="1" applyBorder="1" applyAlignment="1">
      <alignment horizontal="center" vertical="center"/>
    </xf>
    <xf numFmtId="0" fontId="41" fillId="0" borderId="13" xfId="0" applyFont="1" applyBorder="1" applyAlignment="1">
      <alignment horizontal="center" vertical="center" wrapText="1"/>
    </xf>
    <xf numFmtId="0" fontId="41" fillId="0" borderId="14" xfId="0" applyFont="1" applyBorder="1" applyAlignment="1">
      <alignment horizontal="center" vertical="center" wrapText="1"/>
    </xf>
    <xf numFmtId="0" fontId="31" fillId="0" borderId="14" xfId="0" applyFont="1" applyBorder="1" applyAlignment="1">
      <alignment wrapText="1"/>
    </xf>
    <xf numFmtId="0" fontId="42" fillId="0" borderId="13" xfId="0" applyFont="1" applyBorder="1" applyAlignment="1">
      <alignment horizontal="center" vertical="center" wrapText="1"/>
    </xf>
    <xf numFmtId="0" fontId="42" fillId="0" borderId="14" xfId="0" applyFont="1" applyBorder="1" applyAlignment="1">
      <alignment horizontal="center" vertical="center" wrapText="1"/>
    </xf>
    <xf numFmtId="0" fontId="43" fillId="0" borderId="13" xfId="0" applyFont="1" applyBorder="1" applyAlignment="1">
      <alignment horizontal="center" vertical="center" wrapText="1"/>
    </xf>
    <xf numFmtId="0" fontId="43" fillId="0" borderId="14" xfId="0" applyFont="1" applyBorder="1" applyAlignment="1">
      <alignment horizontal="center" vertical="center" wrapText="1"/>
    </xf>
    <xf numFmtId="0" fontId="44" fillId="0" borderId="13" xfId="0" applyFont="1" applyBorder="1" applyAlignment="1">
      <alignment horizontal="center" vertical="center" wrapText="1"/>
    </xf>
    <xf numFmtId="0" fontId="44" fillId="0" borderId="14" xfId="0" applyFont="1" applyBorder="1" applyAlignment="1">
      <alignment horizontal="center" vertical="center" wrapText="1"/>
    </xf>
    <xf numFmtId="0" fontId="45" fillId="0" borderId="43" xfId="0" applyFont="1" applyBorder="1" applyAlignment="1">
      <alignment horizontal="center" vertical="center" textRotation="255"/>
    </xf>
    <xf numFmtId="0" fontId="38" fillId="0" borderId="44" xfId="0" applyFont="1" applyBorder="1" applyAlignment="1">
      <alignment horizontal="center" vertical="center" textRotation="255"/>
    </xf>
    <xf numFmtId="0" fontId="38" fillId="0" borderId="45" xfId="0" applyFont="1" applyBorder="1" applyAlignment="1">
      <alignment horizontal="center" vertical="center" textRotation="255"/>
    </xf>
    <xf numFmtId="0" fontId="47" fillId="0" borderId="31" xfId="0" applyFont="1" applyBorder="1" applyAlignment="1" applyProtection="1">
      <alignment horizontal="center"/>
      <protection locked="0"/>
    </xf>
    <xf numFmtId="0" fontId="47" fillId="0" borderId="53" xfId="0" applyFont="1" applyBorder="1" applyAlignment="1" applyProtection="1">
      <alignment horizontal="center"/>
      <protection locked="0"/>
    </xf>
    <xf numFmtId="0" fontId="48" fillId="0" borderId="15" xfId="0" applyFont="1" applyBorder="1" applyAlignment="1">
      <alignment horizontal="center"/>
    </xf>
    <xf numFmtId="0" fontId="49" fillId="0" borderId="24" xfId="0" applyFont="1" applyBorder="1" applyAlignment="1">
      <alignment horizontal="center" vertical="center" textRotation="255"/>
    </xf>
    <xf numFmtId="0" fontId="49" fillId="0" borderId="15" xfId="0" applyFont="1" applyBorder="1" applyAlignment="1">
      <alignment horizontal="center" vertical="center" textRotation="255"/>
    </xf>
    <xf numFmtId="0" fontId="49" fillId="0" borderId="11" xfId="0" applyFont="1" applyBorder="1" applyAlignment="1">
      <alignment horizontal="center" vertical="center" textRotation="255"/>
    </xf>
    <xf numFmtId="0" fontId="47" fillId="0" borderId="52" xfId="0" applyFont="1" applyBorder="1" applyAlignment="1" applyProtection="1">
      <alignment horizontal="center"/>
      <protection locked="0"/>
    </xf>
    <xf numFmtId="0" fontId="48" fillId="0" borderId="21" xfId="0" applyFont="1" applyBorder="1" applyAlignment="1">
      <alignment horizontal="center" vertical="center"/>
    </xf>
    <xf numFmtId="0" fontId="48" fillId="0" borderId="22" xfId="0" applyFont="1" applyBorder="1" applyAlignment="1">
      <alignment horizontal="center" vertical="center"/>
    </xf>
    <xf numFmtId="0" fontId="48" fillId="0" borderId="23" xfId="0" applyFont="1" applyBorder="1" applyAlignment="1">
      <alignment horizontal="center" vertical="center"/>
    </xf>
    <xf numFmtId="0" fontId="47" fillId="0" borderId="34" xfId="0" applyFont="1" applyBorder="1" applyAlignment="1" applyProtection="1">
      <alignment horizontal="center"/>
      <protection locked="0"/>
    </xf>
    <xf numFmtId="0" fontId="47" fillId="0" borderId="25" xfId="0" applyFont="1" applyBorder="1" applyAlignment="1" applyProtection="1">
      <alignment horizontal="center"/>
      <protection locked="0"/>
    </xf>
    <xf numFmtId="0" fontId="41" fillId="0" borderId="47" xfId="0" applyFont="1" applyBorder="1" applyAlignment="1">
      <alignment horizontal="center" vertical="center"/>
    </xf>
    <xf numFmtId="0" fontId="41" fillId="0" borderId="9" xfId="0" applyFont="1" applyBorder="1" applyAlignment="1">
      <alignment horizontal="center" vertical="center"/>
    </xf>
    <xf numFmtId="0" fontId="41" fillId="0" borderId="48" xfId="0" applyFont="1" applyBorder="1" applyAlignment="1">
      <alignment horizontal="center" vertical="center"/>
    </xf>
    <xf numFmtId="0" fontId="41" fillId="0" borderId="49" xfId="0" applyFont="1" applyBorder="1" applyAlignment="1">
      <alignment horizontal="center" vertical="center"/>
    </xf>
    <xf numFmtId="0" fontId="41" fillId="0" borderId="10" xfId="0" applyFont="1" applyBorder="1" applyAlignment="1">
      <alignment horizontal="center" vertical="center"/>
    </xf>
    <xf numFmtId="0" fontId="41" fillId="0" borderId="50" xfId="0" applyFont="1" applyBorder="1" applyAlignment="1">
      <alignment horizontal="center" vertical="center"/>
    </xf>
    <xf numFmtId="0" fontId="48" fillId="0" borderId="15" xfId="0" applyFont="1" applyBorder="1" applyAlignment="1">
      <alignment horizontal="left"/>
    </xf>
    <xf numFmtId="0" fontId="49" fillId="0" borderId="27" xfId="0" applyFont="1" applyBorder="1" applyAlignment="1">
      <alignment horizontal="center" vertical="center" textRotation="255"/>
    </xf>
    <xf numFmtId="0" fontId="50" fillId="0" borderId="54" xfId="0" applyFont="1" applyBorder="1" applyAlignment="1" applyProtection="1">
      <alignment horizontal="center"/>
      <protection locked="0"/>
    </xf>
    <xf numFmtId="0" fontId="50" fillId="0" borderId="25" xfId="0" applyFont="1" applyBorder="1" applyAlignment="1" applyProtection="1">
      <alignment horizontal="center"/>
      <protection locked="0"/>
    </xf>
    <xf numFmtId="0" fontId="48" fillId="0" borderId="21" xfId="0" applyFont="1" applyBorder="1" applyAlignment="1"/>
    <xf numFmtId="0" fontId="48" fillId="0" borderId="22" xfId="0" applyFont="1" applyBorder="1" applyAlignment="1"/>
    <xf numFmtId="0" fontId="48" fillId="0" borderId="23" xfId="0" applyFont="1" applyBorder="1" applyAlignment="1"/>
    <xf numFmtId="0" fontId="48" fillId="0" borderId="34" xfId="0" applyFont="1" applyBorder="1" applyAlignment="1"/>
    <xf numFmtId="0" fontId="48" fillId="0" borderId="17" xfId="0" applyFont="1" applyBorder="1" applyAlignment="1"/>
    <xf numFmtId="0" fontId="48" fillId="0" borderId="25" xfId="0" applyFont="1" applyBorder="1" applyAlignment="1"/>
    <xf numFmtId="0" fontId="47" fillId="0" borderId="26" xfId="0" applyFont="1" applyBorder="1" applyAlignment="1" applyProtection="1">
      <alignment horizontal="center"/>
      <protection locked="0"/>
    </xf>
    <xf numFmtId="0" fontId="47" fillId="0" borderId="39" xfId="0" applyFont="1" applyBorder="1" applyAlignment="1" applyProtection="1">
      <alignment horizontal="center"/>
      <protection locked="0"/>
    </xf>
    <xf numFmtId="0" fontId="48" fillId="0" borderId="26" xfId="0" applyFont="1" applyBorder="1" applyAlignment="1"/>
    <xf numFmtId="0" fontId="48" fillId="0" borderId="38" xfId="0" applyFont="1" applyBorder="1" applyAlignment="1"/>
    <xf numFmtId="0" fontId="48" fillId="0" borderId="39" xfId="0" applyFont="1" applyBorder="1" applyAlignment="1"/>
    <xf numFmtId="0" fontId="55" fillId="0" borderId="0" xfId="0" applyFont="1" applyBorder="1" applyAlignment="1">
      <alignment horizontal="center" vertical="center" wrapText="1"/>
    </xf>
    <xf numFmtId="0" fontId="33" fillId="4" borderId="28" xfId="0" applyFont="1" applyFill="1" applyBorder="1" applyAlignment="1" applyProtection="1">
      <alignment horizontal="center"/>
      <protection locked="0"/>
    </xf>
    <xf numFmtId="0" fontId="33" fillId="0" borderId="28" xfId="0" applyFont="1" applyBorder="1" applyAlignment="1" applyProtection="1">
      <alignment horizontal="center"/>
      <protection locked="0"/>
    </xf>
    <xf numFmtId="0" fontId="52" fillId="4" borderId="34" xfId="0" applyFont="1" applyFill="1" applyBorder="1" applyAlignment="1">
      <alignment horizontal="left" vertical="center"/>
    </xf>
    <xf numFmtId="0" fontId="52" fillId="4" borderId="17" xfId="0" applyFont="1" applyFill="1" applyBorder="1" applyAlignment="1">
      <alignment horizontal="left" vertical="center"/>
    </xf>
    <xf numFmtId="0" fontId="52" fillId="4" borderId="19" xfId="0" applyFont="1" applyFill="1" applyBorder="1" applyAlignment="1">
      <alignment horizontal="left" vertical="center"/>
    </xf>
    <xf numFmtId="0" fontId="52" fillId="4" borderId="29" xfId="0" applyFont="1" applyFill="1" applyBorder="1" applyAlignment="1">
      <alignment horizontal="left" vertical="center"/>
    </xf>
    <xf numFmtId="164" fontId="52" fillId="4" borderId="28" xfId="0" applyNumberFormat="1" applyFont="1" applyFill="1" applyBorder="1" applyAlignment="1" applyProtection="1">
      <protection locked="0"/>
    </xf>
    <xf numFmtId="0" fontId="52" fillId="0" borderId="28" xfId="0" applyFont="1" applyBorder="1" applyAlignment="1" applyProtection="1">
      <protection locked="0"/>
    </xf>
    <xf numFmtId="0" fontId="33" fillId="6" borderId="51" xfId="0" applyFont="1" applyFill="1" applyBorder="1" applyAlignment="1">
      <alignment horizontal="center"/>
    </xf>
    <xf numFmtId="0" fontId="33" fillId="6" borderId="0" xfId="0" applyFont="1" applyFill="1" applyBorder="1" applyAlignment="1">
      <alignment horizontal="center"/>
    </xf>
    <xf numFmtId="0" fontId="33" fillId="0" borderId="12" xfId="0" applyFont="1" applyBorder="1" applyAlignment="1">
      <alignment horizontal="center" vertical="center"/>
    </xf>
    <xf numFmtId="0" fontId="54" fillId="0" borderId="0" xfId="0" applyFont="1" applyAlignment="1">
      <alignment horizontal="center" vertical="center"/>
    </xf>
    <xf numFmtId="0" fontId="31" fillId="0" borderId="40" xfId="0" applyFont="1" applyBorder="1" applyAlignment="1"/>
    <xf numFmtId="0" fontId="36" fillId="0" borderId="52" xfId="0" applyFont="1" applyBorder="1" applyAlignment="1">
      <alignment horizontal="left"/>
    </xf>
    <xf numFmtId="0" fontId="36" fillId="0" borderId="32" xfId="0" applyFont="1" applyBorder="1" applyAlignment="1">
      <alignment horizontal="left"/>
    </xf>
    <xf numFmtId="0" fontId="36" fillId="0" borderId="53" xfId="0" applyFont="1" applyBorder="1" applyAlignment="1">
      <alignment horizontal="left"/>
    </xf>
    <xf numFmtId="0" fontId="36" fillId="0" borderId="31" xfId="0" applyFont="1" applyBorder="1" applyAlignment="1">
      <alignment horizontal="right"/>
    </xf>
    <xf numFmtId="0" fontId="36" fillId="0" borderId="32" xfId="0" applyFont="1" applyBorder="1" applyAlignment="1">
      <alignment horizontal="right"/>
    </xf>
    <xf numFmtId="0" fontId="33" fillId="4" borderId="34" xfId="0" applyFont="1" applyFill="1" applyBorder="1" applyAlignment="1">
      <alignment horizontal="center"/>
    </xf>
    <xf numFmtId="0" fontId="33" fillId="0" borderId="25" xfId="0" applyFont="1" applyBorder="1" applyAlignment="1">
      <alignment horizontal="center"/>
    </xf>
    <xf numFmtId="0" fontId="36" fillId="0" borderId="41" xfId="0" applyFont="1" applyBorder="1" applyAlignment="1">
      <alignment horizontal="center"/>
    </xf>
    <xf numFmtId="0" fontId="36" fillId="0" borderId="42" xfId="0" applyFont="1" applyBorder="1" applyAlignment="1">
      <alignment horizontal="center"/>
    </xf>
    <xf numFmtId="0" fontId="36" fillId="0" borderId="46" xfId="0" applyFont="1" applyBorder="1" applyAlignment="1">
      <alignment horizontal="right"/>
    </xf>
    <xf numFmtId="0" fontId="31" fillId="0" borderId="28" xfId="0" applyFont="1" applyBorder="1" applyAlignment="1">
      <alignment horizontal="right"/>
    </xf>
    <xf numFmtId="0" fontId="31" fillId="0" borderId="44" xfId="0" applyFont="1" applyBorder="1" applyAlignment="1">
      <alignment horizontal="right"/>
    </xf>
    <xf numFmtId="0" fontId="31" fillId="0" borderId="51" xfId="0" applyFont="1" applyBorder="1" applyAlignment="1">
      <alignment horizontal="right"/>
    </xf>
    <xf numFmtId="0" fontId="33" fillId="4" borderId="15" xfId="0" applyFont="1" applyFill="1" applyBorder="1" applyAlignment="1">
      <alignment horizontal="center"/>
    </xf>
    <xf numFmtId="0" fontId="33" fillId="0" borderId="15" xfId="0" applyFont="1" applyBorder="1" applyAlignment="1">
      <alignment horizontal="center"/>
    </xf>
    <xf numFmtId="0" fontId="31" fillId="0" borderId="47" xfId="0" applyFont="1" applyBorder="1" applyAlignment="1">
      <alignment horizontal="center"/>
    </xf>
    <xf numFmtId="0" fontId="31" fillId="0" borderId="48" xfId="0" applyFont="1" applyBorder="1" applyAlignment="1">
      <alignment horizontal="center"/>
    </xf>
    <xf numFmtId="0" fontId="31" fillId="0" borderId="40" xfId="0" applyFont="1" applyBorder="1" applyAlignment="1">
      <alignment horizontal="center"/>
    </xf>
    <xf numFmtId="0" fontId="31" fillId="0" borderId="16" xfId="0" applyFont="1" applyBorder="1" applyAlignment="1">
      <alignment horizontal="center"/>
    </xf>
    <xf numFmtId="0" fontId="31" fillId="0" borderId="49" xfId="0" applyFont="1" applyBorder="1" applyAlignment="1">
      <alignment horizontal="center"/>
    </xf>
    <xf numFmtId="0" fontId="31" fillId="0" borderId="50" xfId="0" applyFont="1" applyBorder="1" applyAlignment="1">
      <alignment horizontal="center"/>
    </xf>
    <xf numFmtId="0" fontId="33" fillId="4" borderId="15" xfId="0" applyFont="1" applyFill="1" applyBorder="1" applyAlignment="1">
      <alignment horizontal="left"/>
    </xf>
    <xf numFmtId="0" fontId="36" fillId="4" borderId="15" xfId="0" applyFont="1" applyFill="1" applyBorder="1" applyAlignment="1">
      <alignment horizontal="right"/>
    </xf>
    <xf numFmtId="0" fontId="31" fillId="4" borderId="28" xfId="0" applyFont="1" applyFill="1" applyBorder="1" applyAlignment="1">
      <alignment horizontal="right"/>
    </xf>
    <xf numFmtId="0" fontId="21" fillId="0" borderId="0" xfId="0" applyFont="1" applyAlignment="1">
      <alignment horizontal="center" wrapText="1"/>
    </xf>
  </cellXfs>
  <cellStyles count="5">
    <cellStyle name="Euro" xfId="1" xr:uid="{00000000-0005-0000-0000-000000000000}"/>
    <cellStyle name="Normal 2" xfId="2" xr:uid="{00000000-0005-0000-0000-000001000000}"/>
    <cellStyle name="Normal 3" xfId="3" xr:uid="{00000000-0005-0000-0000-000002000000}"/>
    <cellStyle name="Normal_datei A" xfId="4" xr:uid="{00000000-0005-0000-0000-000003000000}"/>
    <cellStyle name="Standard"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22</xdr:col>
      <xdr:colOff>66674</xdr:colOff>
      <xdr:row>0</xdr:row>
      <xdr:rowOff>8283</xdr:rowOff>
    </xdr:from>
    <xdr:to>
      <xdr:col>22</xdr:col>
      <xdr:colOff>690223</xdr:colOff>
      <xdr:row>3</xdr:row>
      <xdr:rowOff>190500</xdr:rowOff>
    </xdr:to>
    <xdr:pic>
      <xdr:nvPicPr>
        <xdr:cNvPr id="16603" name="Imagem 453" descr="logocomG.gif">
          <a:extLst>
            <a:ext uri="{FF2B5EF4-FFF2-40B4-BE49-F238E27FC236}">
              <a16:creationId xmlns:a16="http://schemas.microsoft.com/office/drawing/2014/main" id="{00000000-0008-0000-0000-0000DB4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19565" y="8283"/>
          <a:ext cx="623549" cy="6791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150495</xdr:colOff>
      <xdr:row>0</xdr:row>
      <xdr:rowOff>38100</xdr:rowOff>
    </xdr:from>
    <xdr:to>
      <xdr:col>22</xdr:col>
      <xdr:colOff>66680</xdr:colOff>
      <xdr:row>3</xdr:row>
      <xdr:rowOff>190500</xdr:rowOff>
    </xdr:to>
    <xdr:sp macro="" textlink="">
      <xdr:nvSpPr>
        <xdr:cNvPr id="13069" name="Rectângulo 256">
          <a:extLst>
            <a:ext uri="{FF2B5EF4-FFF2-40B4-BE49-F238E27FC236}">
              <a16:creationId xmlns:a16="http://schemas.microsoft.com/office/drawing/2014/main" id="{00000000-0008-0000-0000-00000D330000}"/>
            </a:ext>
          </a:extLst>
        </xdr:cNvPr>
        <xdr:cNvSpPr>
          <a:spLocks noChangeArrowheads="1"/>
        </xdr:cNvSpPr>
      </xdr:nvSpPr>
      <xdr:spPr bwMode="auto">
        <a:xfrm>
          <a:off x="933450" y="38100"/>
          <a:ext cx="777240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45720" tIns="50292" rIns="45720" bIns="0" anchor="ctr"/>
        <a:lstStyle/>
        <a:p>
          <a:pPr algn="ctr" rtl="0">
            <a:defRPr sz="1000"/>
          </a:pPr>
          <a:r>
            <a:rPr lang="fr-FR" sz="2000" b="1" i="0" u="none" strike="noStrike" baseline="0">
              <a:solidFill>
                <a:srgbClr val="000000"/>
              </a:solidFill>
              <a:latin typeface="Calibri"/>
              <a:cs typeface="Calibri"/>
            </a:rPr>
            <a:t>70º CHAMPIONNAT MONDIAL C.O.M. - Piacenza (IT)</a:t>
          </a:r>
          <a:endParaRPr lang="fr-FR" sz="2400" b="1" i="0" u="none" strike="noStrike" baseline="0">
            <a:solidFill>
              <a:srgbClr val="000000"/>
            </a:solidFill>
            <a:latin typeface="Calibri"/>
            <a:cs typeface="Calibri"/>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22</xdr:col>
      <xdr:colOff>66675</xdr:colOff>
      <xdr:row>0</xdr:row>
      <xdr:rowOff>85725</xdr:rowOff>
    </xdr:from>
    <xdr:to>
      <xdr:col>22</xdr:col>
      <xdr:colOff>609600</xdr:colOff>
      <xdr:row>4</xdr:row>
      <xdr:rowOff>104775</xdr:rowOff>
    </xdr:to>
    <xdr:pic>
      <xdr:nvPicPr>
        <xdr:cNvPr id="2" name="Imagem 453" descr="logocomG.gif">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705850" y="85725"/>
          <a:ext cx="542925"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150495</xdr:colOff>
      <xdr:row>0</xdr:row>
      <xdr:rowOff>38100</xdr:rowOff>
    </xdr:from>
    <xdr:to>
      <xdr:col>16</xdr:col>
      <xdr:colOff>323855</xdr:colOff>
      <xdr:row>4</xdr:row>
      <xdr:rowOff>104775</xdr:rowOff>
    </xdr:to>
    <xdr:sp macro="" textlink="">
      <xdr:nvSpPr>
        <xdr:cNvPr id="3" name="Rectângulo 256">
          <a:extLst>
            <a:ext uri="{FF2B5EF4-FFF2-40B4-BE49-F238E27FC236}">
              <a16:creationId xmlns:a16="http://schemas.microsoft.com/office/drawing/2014/main" id="{00000000-0008-0000-0200-000003000000}"/>
            </a:ext>
          </a:extLst>
        </xdr:cNvPr>
        <xdr:cNvSpPr>
          <a:spLocks noChangeArrowheads="1"/>
        </xdr:cNvSpPr>
      </xdr:nvSpPr>
      <xdr:spPr bwMode="auto">
        <a:xfrm>
          <a:off x="931545" y="38100"/>
          <a:ext cx="6555110"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45720" tIns="50292" rIns="45720" bIns="0" anchor="ctr"/>
        <a:lstStyle/>
        <a:p>
          <a:pPr algn="ctr" rtl="0">
            <a:defRPr sz="1000"/>
          </a:pPr>
          <a:r>
            <a:rPr lang="fr-FR" sz="2000" b="1" i="0" u="none" strike="noStrike" baseline="0">
              <a:solidFill>
                <a:srgbClr val="000000"/>
              </a:solidFill>
              <a:latin typeface="Calibri"/>
              <a:cs typeface="Calibri"/>
            </a:rPr>
            <a:t>66º CHAMPIONNAT MONDIAL C.O.M. - Cesena 2018 (I)</a:t>
          </a:r>
          <a:endParaRPr lang="fr-FR" sz="2400" b="1" i="0" u="none" strike="noStrike" baseline="0">
            <a:solidFill>
              <a:srgbClr val="000000"/>
            </a:solidFill>
            <a:latin typeface="Calibri"/>
            <a:cs typeface="Calibri"/>
          </a:endParaRPr>
        </a:p>
      </xdr:txBody>
    </xdr:sp>
    <xdr:clientData/>
  </xdr:twoCellAnchor>
  <xdr:twoCellAnchor>
    <xdr:from>
      <xdr:col>24</xdr:col>
      <xdr:colOff>571499</xdr:colOff>
      <xdr:row>4</xdr:row>
      <xdr:rowOff>28575</xdr:rowOff>
    </xdr:from>
    <xdr:to>
      <xdr:col>28</xdr:col>
      <xdr:colOff>161925</xdr:colOff>
      <xdr:row>9</xdr:row>
      <xdr:rowOff>152400</xdr:rowOff>
    </xdr:to>
    <xdr:sp macro="" textlink="">
      <xdr:nvSpPr>
        <xdr:cNvPr id="4" name="Bulle ronde 3">
          <a:extLst>
            <a:ext uri="{FF2B5EF4-FFF2-40B4-BE49-F238E27FC236}">
              <a16:creationId xmlns:a16="http://schemas.microsoft.com/office/drawing/2014/main" id="{00000000-0008-0000-0200-000004000000}"/>
            </a:ext>
          </a:extLst>
        </xdr:cNvPr>
        <xdr:cNvSpPr/>
      </xdr:nvSpPr>
      <xdr:spPr bwMode="auto">
        <a:xfrm>
          <a:off x="10601324" y="752475"/>
          <a:ext cx="1285876" cy="971550"/>
        </a:xfrm>
        <a:prstGeom prst="wedgeEllipseCallout">
          <a:avLst>
            <a:gd name="adj1" fmla="val -125953"/>
            <a:gd name="adj2" fmla="val -6374"/>
          </a:avLst>
        </a:prstGeom>
        <a:ln>
          <a:headEnd type="none" w="med" len="med"/>
          <a:tailEnd type="none" w="med" len="med"/>
        </a:ln>
      </xdr:spPr>
      <xdr:style>
        <a:lnRef idx="2">
          <a:schemeClr val="accent3"/>
        </a:lnRef>
        <a:fillRef idx="1">
          <a:schemeClr val="lt1"/>
        </a:fillRef>
        <a:effectRef idx="0">
          <a:schemeClr val="accent3"/>
        </a:effectRef>
        <a:fontRef idx="minor">
          <a:schemeClr val="dk1"/>
        </a:fontRef>
      </xdr:style>
      <xdr:txBody>
        <a:bodyPr vertOverflow="clip" horzOverflow="clip" wrap="square" lIns="18288" tIns="0" rIns="0" bIns="0" rtlCol="0" anchor="ctr" upright="1"/>
        <a:lstStyle/>
        <a:p>
          <a:pPr algn="ctr"/>
          <a:r>
            <a:rPr lang="fr-CH" sz="1200" b="1" i="1"/>
            <a:t>Inscrire le numéro d'éleveur</a:t>
          </a:r>
        </a:p>
      </xdr:txBody>
    </xdr:sp>
    <xdr:clientData/>
  </xdr:twoCellAnchor>
  <xdr:twoCellAnchor>
    <xdr:from>
      <xdr:col>2</xdr:col>
      <xdr:colOff>9525</xdr:colOff>
      <xdr:row>18</xdr:row>
      <xdr:rowOff>114299</xdr:rowOff>
    </xdr:from>
    <xdr:to>
      <xdr:col>7</xdr:col>
      <xdr:colOff>114301</xdr:colOff>
      <xdr:row>26</xdr:row>
      <xdr:rowOff>47625</xdr:rowOff>
    </xdr:to>
    <xdr:sp macro="" textlink="">
      <xdr:nvSpPr>
        <xdr:cNvPr id="5" name="Bulle ronde 4">
          <a:extLst>
            <a:ext uri="{FF2B5EF4-FFF2-40B4-BE49-F238E27FC236}">
              <a16:creationId xmlns:a16="http://schemas.microsoft.com/office/drawing/2014/main" id="{00000000-0008-0000-0200-000005000000}"/>
            </a:ext>
          </a:extLst>
        </xdr:cNvPr>
        <xdr:cNvSpPr/>
      </xdr:nvSpPr>
      <xdr:spPr bwMode="auto">
        <a:xfrm>
          <a:off x="438150" y="3324224"/>
          <a:ext cx="1647826" cy="1247776"/>
        </a:xfrm>
        <a:prstGeom prst="wedgeEllipseCallout">
          <a:avLst>
            <a:gd name="adj1" fmla="val -27595"/>
            <a:gd name="adj2" fmla="val -72763"/>
          </a:avLst>
        </a:prstGeom>
        <a:ln>
          <a:headEnd type="none" w="med" len="med"/>
          <a:tailEnd type="none" w="med" len="med"/>
        </a:ln>
      </xdr:spPr>
      <xdr:style>
        <a:lnRef idx="2">
          <a:schemeClr val="accent3"/>
        </a:lnRef>
        <a:fillRef idx="1">
          <a:schemeClr val="lt1"/>
        </a:fillRef>
        <a:effectRef idx="0">
          <a:schemeClr val="accent3"/>
        </a:effectRef>
        <a:fontRef idx="minor">
          <a:schemeClr val="dk1"/>
        </a:fontRef>
      </xdr:style>
      <xdr:txBody>
        <a:bodyPr vertOverflow="clip" horzOverflow="clip" wrap="square" lIns="18288" tIns="0" rIns="0" bIns="0" rtlCol="0" anchor="ctr" upright="1"/>
        <a:lstStyle/>
        <a:p>
          <a:pPr algn="ctr"/>
          <a:r>
            <a:rPr lang="fr-CH" sz="1050" b="1" i="1"/>
            <a:t>Inscrire la lettre de la section et le N° de la classe avec un espace entre les deux</a:t>
          </a:r>
        </a:p>
      </xdr:txBody>
    </xdr:sp>
    <xdr:clientData/>
  </xdr:twoCellAnchor>
  <xdr:twoCellAnchor>
    <xdr:from>
      <xdr:col>16</xdr:col>
      <xdr:colOff>228599</xdr:colOff>
      <xdr:row>17</xdr:row>
      <xdr:rowOff>152400</xdr:rowOff>
    </xdr:from>
    <xdr:to>
      <xdr:col>20</xdr:col>
      <xdr:colOff>219075</xdr:colOff>
      <xdr:row>25</xdr:row>
      <xdr:rowOff>57149</xdr:rowOff>
    </xdr:to>
    <xdr:sp macro="" textlink="">
      <xdr:nvSpPr>
        <xdr:cNvPr id="6" name="Bulle ronde 5">
          <a:extLst>
            <a:ext uri="{FF2B5EF4-FFF2-40B4-BE49-F238E27FC236}">
              <a16:creationId xmlns:a16="http://schemas.microsoft.com/office/drawing/2014/main" id="{00000000-0008-0000-0200-000006000000}"/>
            </a:ext>
          </a:extLst>
        </xdr:cNvPr>
        <xdr:cNvSpPr/>
      </xdr:nvSpPr>
      <xdr:spPr bwMode="auto">
        <a:xfrm>
          <a:off x="6172199" y="3200400"/>
          <a:ext cx="1181101" cy="1219199"/>
        </a:xfrm>
        <a:prstGeom prst="wedgeEllipseCallout">
          <a:avLst>
            <a:gd name="adj1" fmla="val -46385"/>
            <a:gd name="adj2" fmla="val -66424"/>
          </a:avLst>
        </a:prstGeom>
        <a:ln>
          <a:headEnd type="none" w="med" len="med"/>
          <a:tailEnd type="none" w="med" len="med"/>
        </a:ln>
      </xdr:spPr>
      <xdr:style>
        <a:lnRef idx="2">
          <a:schemeClr val="accent3"/>
        </a:lnRef>
        <a:fillRef idx="1">
          <a:schemeClr val="lt1"/>
        </a:fillRef>
        <a:effectRef idx="0">
          <a:schemeClr val="accent3"/>
        </a:effectRef>
        <a:fontRef idx="minor">
          <a:schemeClr val="dk1"/>
        </a:fontRef>
      </xdr:style>
      <xdr:txBody>
        <a:bodyPr vertOverflow="clip" horzOverflow="clip" wrap="square" lIns="18288" tIns="0" rIns="0" bIns="0" rtlCol="0" anchor="ctr" upright="1"/>
        <a:lstStyle/>
        <a:p>
          <a:pPr algn="ctr"/>
          <a:r>
            <a:rPr lang="fr-CH" sz="1050" b="1" i="1">
              <a:solidFill>
                <a:schemeClr val="dk1"/>
              </a:solidFill>
              <a:effectLst/>
              <a:latin typeface="+mn-lt"/>
              <a:ea typeface="+mn-ea"/>
              <a:cs typeface="+mn-cs"/>
            </a:rPr>
            <a:t>Inscrire la section et la classe avec un espace entre les deux</a:t>
          </a:r>
          <a:endParaRPr lang="fr-FR" sz="1050">
            <a:effectLst/>
          </a:endParaRPr>
        </a:p>
      </xdr:txBody>
    </xdr:sp>
    <xdr:clientData/>
  </xdr:twoCellAnchor>
  <xdr:twoCellAnchor>
    <xdr:from>
      <xdr:col>24</xdr:col>
      <xdr:colOff>504824</xdr:colOff>
      <xdr:row>13</xdr:row>
      <xdr:rowOff>133349</xdr:rowOff>
    </xdr:from>
    <xdr:to>
      <xdr:col>33</xdr:col>
      <xdr:colOff>200025</xdr:colOff>
      <xdr:row>22</xdr:row>
      <xdr:rowOff>152399</xdr:rowOff>
    </xdr:to>
    <xdr:sp macro="" textlink="">
      <xdr:nvSpPr>
        <xdr:cNvPr id="7" name="ZoneTexte 6">
          <a:extLst>
            <a:ext uri="{FF2B5EF4-FFF2-40B4-BE49-F238E27FC236}">
              <a16:creationId xmlns:a16="http://schemas.microsoft.com/office/drawing/2014/main" id="{00000000-0008-0000-0200-000007000000}"/>
            </a:ext>
          </a:extLst>
        </xdr:cNvPr>
        <xdr:cNvSpPr txBox="1"/>
      </xdr:nvSpPr>
      <xdr:spPr>
        <a:xfrm>
          <a:off x="10534649" y="2409824"/>
          <a:ext cx="2581276" cy="160972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fr-CH" sz="1200" b="1">
              <a:solidFill>
                <a:srgbClr val="FF0000"/>
              </a:solidFill>
            </a:rPr>
            <a:t>Inscrire</a:t>
          </a:r>
          <a:r>
            <a:rPr lang="fr-CH" sz="1200" b="1" baseline="0">
              <a:solidFill>
                <a:srgbClr val="FF0000"/>
              </a:solidFill>
            </a:rPr>
            <a:t> le n° d'éleveur</a:t>
          </a:r>
          <a:r>
            <a:rPr lang="fr-CH" sz="1200" b="1" baseline="0"/>
            <a:t>, ainsi son nom, prénom et d'adresse apparaissent automatiquement.</a:t>
          </a:r>
        </a:p>
        <a:p>
          <a:pPr algn="ctr"/>
          <a:r>
            <a:rPr lang="fr-CH" sz="1200" b="1">
              <a:solidFill>
                <a:srgbClr val="FF0000"/>
              </a:solidFill>
            </a:rPr>
            <a:t>Inscrire la</a:t>
          </a:r>
          <a:r>
            <a:rPr lang="fr-CH" sz="1200" b="1" baseline="0">
              <a:solidFill>
                <a:srgbClr val="FF0000"/>
              </a:solidFill>
            </a:rPr>
            <a:t> section et la classe (que vous trouverez dans le classeur "classes 2018", </a:t>
          </a:r>
          <a:r>
            <a:rPr lang="fr-CH" sz="1200" b="1" baseline="0">
              <a:solidFill>
                <a:sysClr val="windowText" lastClr="000000"/>
              </a:solidFill>
            </a:rPr>
            <a:t>ainsi le nom de l'oiseau apparait automatiquement.</a:t>
          </a:r>
          <a:endParaRPr lang="fr-CH" sz="1200" b="1">
            <a:solidFill>
              <a:sysClr val="windowText" lastClr="000000"/>
            </a:solidFill>
          </a:endParaRPr>
        </a:p>
      </xdr:txBody>
    </xdr:sp>
    <xdr:clientData/>
  </xdr:twoCellAnchor>
  <xdr:twoCellAnchor>
    <xdr:from>
      <xdr:col>7</xdr:col>
      <xdr:colOff>247650</xdr:colOff>
      <xdr:row>17</xdr:row>
      <xdr:rowOff>66675</xdr:rowOff>
    </xdr:from>
    <xdr:to>
      <xdr:col>9</xdr:col>
      <xdr:colOff>190500</xdr:colOff>
      <xdr:row>23</xdr:row>
      <xdr:rowOff>133350</xdr:rowOff>
    </xdr:to>
    <xdr:sp macro="" textlink="">
      <xdr:nvSpPr>
        <xdr:cNvPr id="8" name="Bulle ronde 7">
          <a:extLst>
            <a:ext uri="{FF2B5EF4-FFF2-40B4-BE49-F238E27FC236}">
              <a16:creationId xmlns:a16="http://schemas.microsoft.com/office/drawing/2014/main" id="{00000000-0008-0000-0200-000008000000}"/>
            </a:ext>
          </a:extLst>
        </xdr:cNvPr>
        <xdr:cNvSpPr/>
      </xdr:nvSpPr>
      <xdr:spPr bwMode="auto">
        <a:xfrm>
          <a:off x="2219325" y="3114675"/>
          <a:ext cx="1704975" cy="1047750"/>
        </a:xfrm>
        <a:prstGeom prst="wedgeEllipseCallout">
          <a:avLst>
            <a:gd name="adj1" fmla="val -92827"/>
            <a:gd name="adj2" fmla="val -58260"/>
          </a:avLst>
        </a:prstGeom>
        <a:ln>
          <a:headEnd type="none" w="med" len="med"/>
          <a:tailEnd type="none" w="med" len="med"/>
        </a:ln>
      </xdr:spPr>
      <xdr:style>
        <a:lnRef idx="2">
          <a:schemeClr val="accent3"/>
        </a:lnRef>
        <a:fillRef idx="1">
          <a:schemeClr val="lt1"/>
        </a:fillRef>
        <a:effectRef idx="0">
          <a:schemeClr val="accent3"/>
        </a:effectRef>
        <a:fontRef idx="minor">
          <a:schemeClr val="dk1"/>
        </a:fontRef>
      </xdr:style>
      <xdr:txBody>
        <a:bodyPr vertOverflow="clip" horzOverflow="clip" wrap="square" lIns="18288" tIns="0" rIns="0" bIns="0" rtlCol="0" anchor="ctr" upright="1"/>
        <a:lstStyle/>
        <a:p>
          <a:pPr algn="ctr"/>
          <a:r>
            <a:rPr lang="fr-CH" sz="1050" b="1" i="1">
              <a:solidFill>
                <a:srgbClr val="FF0000"/>
              </a:solidFill>
            </a:rPr>
            <a:t>le N° de la bague est important surtout pour les oiseaux CITES</a:t>
          </a:r>
          <a:endParaRPr lang="fr-CH" sz="1050" b="1" i="1"/>
        </a:p>
      </xdr:txBody>
    </xdr:sp>
    <xdr:clientData/>
  </xdr:twoCellAnchor>
  <xdr:oneCellAnchor>
    <xdr:from>
      <xdr:col>3</xdr:col>
      <xdr:colOff>41101</xdr:colOff>
      <xdr:row>27</xdr:row>
      <xdr:rowOff>85725</xdr:rowOff>
    </xdr:from>
    <xdr:ext cx="8248220" cy="718530"/>
    <xdr:sp macro="" textlink="">
      <xdr:nvSpPr>
        <xdr:cNvPr id="9" name="ZoneTexte 8">
          <a:extLst>
            <a:ext uri="{FF2B5EF4-FFF2-40B4-BE49-F238E27FC236}">
              <a16:creationId xmlns:a16="http://schemas.microsoft.com/office/drawing/2014/main" id="{00000000-0008-0000-0200-000009000000}"/>
            </a:ext>
          </a:extLst>
        </xdr:cNvPr>
        <xdr:cNvSpPr txBox="1"/>
      </xdr:nvSpPr>
      <xdr:spPr>
        <a:xfrm rot="21117743">
          <a:off x="822151" y="4772025"/>
          <a:ext cx="8248220" cy="718530"/>
        </a:xfrm>
        <a:prstGeom prst="rect">
          <a:avLst/>
        </a:prstGeom>
        <a:solidFill>
          <a:srgbClr val="00B0F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fr-FR" sz="2000">
              <a:solidFill>
                <a:srgbClr val="FF0000"/>
              </a:solidFill>
            </a:rPr>
            <a:t>Vous avez la possibilité de remplir le</a:t>
          </a:r>
          <a:r>
            <a:rPr lang="fr-FR" sz="2000" baseline="0">
              <a:solidFill>
                <a:srgbClr val="FF0000"/>
              </a:solidFill>
            </a:rPr>
            <a:t> bulletin d'inscription directement </a:t>
          </a:r>
        </a:p>
        <a:p>
          <a:pPr algn="ctr"/>
          <a:r>
            <a:rPr lang="fr-FR" sz="2000" baseline="0">
              <a:solidFill>
                <a:srgbClr val="FF0000"/>
              </a:solidFill>
            </a:rPr>
            <a:t>depuis votre PC, de l'enregistrer et de nous le retourner directement par mail </a:t>
          </a:r>
          <a:endParaRPr lang="fr-FR" sz="2000">
            <a:solidFill>
              <a:srgbClr val="FF0000"/>
            </a:solidFill>
          </a:endParaRPr>
        </a:p>
      </xdr:txBody>
    </xdr:sp>
    <xdr:clientData/>
  </xdr:oneCellAnchor>
</xdr:wsDr>
</file>

<file path=xl/drawings/drawing3.xml><?xml version="1.0" encoding="utf-8"?>
<xdr:wsDr xmlns:xdr="http://schemas.openxmlformats.org/drawingml/2006/spreadsheetDrawing" xmlns:a="http://schemas.openxmlformats.org/drawingml/2006/main">
  <xdr:twoCellAnchor editAs="oneCell">
    <xdr:from>
      <xdr:col>0</xdr:col>
      <xdr:colOff>28575</xdr:colOff>
      <xdr:row>7</xdr:row>
      <xdr:rowOff>28575</xdr:rowOff>
    </xdr:from>
    <xdr:to>
      <xdr:col>10</xdr:col>
      <xdr:colOff>752475</xdr:colOff>
      <xdr:row>33</xdr:row>
      <xdr:rowOff>0</xdr:rowOff>
    </xdr:to>
    <xdr:pic>
      <xdr:nvPicPr>
        <xdr:cNvPr id="19473" name="Grafik 1">
          <a:extLst>
            <a:ext uri="{FF2B5EF4-FFF2-40B4-BE49-F238E27FC236}">
              <a16:creationId xmlns:a16="http://schemas.microsoft.com/office/drawing/2014/main" id="{00000000-0008-0000-0600-0000114C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575" y="1381125"/>
          <a:ext cx="8724900" cy="418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371475</xdr:colOff>
      <xdr:row>9</xdr:row>
      <xdr:rowOff>76200</xdr:rowOff>
    </xdr:from>
    <xdr:to>
      <xdr:col>8</xdr:col>
      <xdr:colOff>447675</xdr:colOff>
      <xdr:row>11</xdr:row>
      <xdr:rowOff>9525</xdr:rowOff>
    </xdr:to>
    <xdr:sp macro="" textlink="">
      <xdr:nvSpPr>
        <xdr:cNvPr id="2" name="ZoneTexte 1">
          <a:extLst>
            <a:ext uri="{FF2B5EF4-FFF2-40B4-BE49-F238E27FC236}">
              <a16:creationId xmlns:a16="http://schemas.microsoft.com/office/drawing/2014/main" id="{00000000-0008-0000-0600-000002000000}"/>
            </a:ext>
          </a:extLst>
        </xdr:cNvPr>
        <xdr:cNvSpPr txBox="1"/>
      </xdr:nvSpPr>
      <xdr:spPr>
        <a:xfrm>
          <a:off x="5172075" y="1752600"/>
          <a:ext cx="1676400" cy="2571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fr-FR" sz="2000"/>
            <a:t>C O M  2020</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DOCUME~1\Thierry\LOCALS~1\Temp\Rar$DI03.000\08%20mondial%20feuilles%20d'%20inscriptions%20franc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CRIPTION"/>
      <sheetName val="CLASSE"/>
      <sheetName val="Calcul"/>
    </sheetNames>
    <sheetDataSet>
      <sheetData sheetId="0"/>
      <sheetData sheetId="1"/>
      <sheetData sheetId="2">
        <row r="1">
          <cell r="F1" t="str">
            <v>Base de donnée Classe INDIVDUEL</v>
          </cell>
          <cell r="K1" t="str">
            <v>Base de donnée Classe STAM</v>
          </cell>
        </row>
        <row r="2">
          <cell r="F2" t="str">
            <v>b_d1</v>
          </cell>
          <cell r="K2" t="str">
            <v>b_d2</v>
          </cell>
        </row>
        <row r="4">
          <cell r="F4" t="str">
            <v>A2</v>
          </cell>
          <cell r="G4" t="str">
            <v>harz classique</v>
          </cell>
          <cell r="K4" t="str">
            <v>A1</v>
          </cell>
          <cell r="L4" t="str">
            <v>harz classique</v>
          </cell>
          <cell r="M4" t="str">
            <v>Stam 4</v>
          </cell>
          <cell r="N4">
            <v>4</v>
          </cell>
        </row>
        <row r="5">
          <cell r="F5" t="str">
            <v>A4</v>
          </cell>
          <cell r="G5" t="str">
            <v>chant / couleur lipochromes autres que jaune</v>
          </cell>
          <cell r="K5" t="str">
            <v>A3</v>
          </cell>
          <cell r="L5" t="str">
            <v>chant / couleur lipochromes autres que jaune</v>
          </cell>
          <cell r="M5" t="str">
            <v>Stam 4:</v>
          </cell>
          <cell r="N5">
            <v>6</v>
          </cell>
        </row>
        <row r="6">
          <cell r="F6" t="str">
            <v>A6</v>
          </cell>
          <cell r="G6" t="str">
            <v>chant / couleur lipochromes à fond jaune</v>
          </cell>
          <cell r="K6" t="str">
            <v>A5</v>
          </cell>
          <cell r="L6" t="str">
            <v>chant / couleur lipochromes à fond jaune</v>
          </cell>
          <cell r="M6" t="str">
            <v xml:space="preserve">Stam 4: </v>
          </cell>
          <cell r="N6">
            <v>8</v>
          </cell>
        </row>
        <row r="7">
          <cell r="F7" t="str">
            <v>A8</v>
          </cell>
          <cell r="G7" t="str">
            <v>chant / couleur mélanines classiques</v>
          </cell>
          <cell r="K7" t="str">
            <v>A7</v>
          </cell>
          <cell r="L7" t="str">
            <v>chant / couleur mélanines classiques</v>
          </cell>
          <cell r="M7" t="str">
            <v xml:space="preserve">Stam 4: </v>
          </cell>
          <cell r="N7">
            <v>10</v>
          </cell>
        </row>
        <row r="8">
          <cell r="F8" t="str">
            <v>A10</v>
          </cell>
          <cell r="G8" t="str">
            <v>chant / couleur mélanines non classiques</v>
          </cell>
          <cell r="K8" t="str">
            <v>A9</v>
          </cell>
          <cell r="L8" t="str">
            <v>chant / couleur mélanines non classiques</v>
          </cell>
          <cell r="M8" t="str">
            <v xml:space="preserve">Stam 4: </v>
          </cell>
          <cell r="N8">
            <v>12</v>
          </cell>
        </row>
        <row r="9">
          <cell r="F9" t="str">
            <v>A12</v>
          </cell>
          <cell r="G9" t="str">
            <v>chant / posture</v>
          </cell>
          <cell r="K9" t="str">
            <v>A11</v>
          </cell>
          <cell r="L9" t="str">
            <v>chant / posture</v>
          </cell>
          <cell r="M9" t="str">
            <v xml:space="preserve">Stam 4: </v>
          </cell>
          <cell r="N9">
            <v>14</v>
          </cell>
        </row>
        <row r="10">
          <cell r="F10" t="str">
            <v>B2</v>
          </cell>
          <cell r="G10" t="str">
            <v>Malinois classique</v>
          </cell>
          <cell r="K10" t="str">
            <v>B1</v>
          </cell>
          <cell r="L10" t="str">
            <v>Malinois classique</v>
          </cell>
          <cell r="M10" t="str">
            <v>Stam 4:</v>
          </cell>
          <cell r="N10">
            <v>17</v>
          </cell>
        </row>
        <row r="11">
          <cell r="F11" t="str">
            <v>B4</v>
          </cell>
          <cell r="G11" t="str">
            <v>idem</v>
          </cell>
          <cell r="K11" t="str">
            <v>B3</v>
          </cell>
          <cell r="L11" t="str">
            <v>chant / couleur</v>
          </cell>
          <cell r="M11" t="str">
            <v xml:space="preserve">Stam 4: </v>
          </cell>
          <cell r="N11">
            <v>19</v>
          </cell>
        </row>
        <row r="12">
          <cell r="F12" t="str">
            <v>C2</v>
          </cell>
          <cell r="G12" t="str">
            <v>Timbrados</v>
          </cell>
          <cell r="K12" t="str">
            <v>C1</v>
          </cell>
          <cell r="L12" t="str">
            <v>Timbrados</v>
          </cell>
          <cell r="M12" t="str">
            <v>Stam 4</v>
          </cell>
          <cell r="N12">
            <v>22</v>
          </cell>
        </row>
        <row r="13">
          <cell r="F13" t="str">
            <v>D2</v>
          </cell>
          <cell r="G13" t="str">
            <v>Indiv. lipochrome blanc dominant</v>
          </cell>
          <cell r="K13" t="str">
            <v>D1</v>
          </cell>
          <cell r="L13" t="str">
            <v>Stam 4 lipochromes blanc dominant</v>
          </cell>
          <cell r="M13" t="str">
            <v>Stam 4</v>
          </cell>
          <cell r="N13">
            <v>28</v>
          </cell>
        </row>
        <row r="14">
          <cell r="F14" t="str">
            <v>D4</v>
          </cell>
          <cell r="G14" t="str">
            <v>Indiv.  lipochrome blanc récessif</v>
          </cell>
          <cell r="K14" t="str">
            <v>D3</v>
          </cell>
          <cell r="L14" t="str">
            <v>Stam 4 lipochromes blanc récessif</v>
          </cell>
          <cell r="M14" t="str">
            <v>Stam 4:</v>
          </cell>
          <cell r="N14">
            <v>30</v>
          </cell>
        </row>
        <row r="15">
          <cell r="F15" t="str">
            <v>D6</v>
          </cell>
          <cell r="G15" t="str">
            <v>Indiv. lipochrome jaune intensif</v>
          </cell>
          <cell r="K15" t="str">
            <v>D5</v>
          </cell>
          <cell r="L15" t="str">
            <v>Stam 4 lipochromes jaune intensif</v>
          </cell>
          <cell r="M15" t="str">
            <v xml:space="preserve">Stam 4: </v>
          </cell>
          <cell r="N15">
            <v>32</v>
          </cell>
        </row>
        <row r="16">
          <cell r="F16" t="str">
            <v>D8</v>
          </cell>
          <cell r="G16" t="str">
            <v>Indiv. lipochrome jaune schimmel</v>
          </cell>
          <cell r="K16" t="str">
            <v>D7</v>
          </cell>
          <cell r="L16" t="str">
            <v>Stam 4 lipochromes jaune schimmel</v>
          </cell>
          <cell r="M16" t="str">
            <v xml:space="preserve">Stam 4: </v>
          </cell>
          <cell r="N16">
            <v>34</v>
          </cell>
        </row>
        <row r="17">
          <cell r="F17" t="str">
            <v>D10</v>
          </cell>
          <cell r="G17" t="str">
            <v xml:space="preserve">Indiv.lipochrome jaune mosaïque mâle </v>
          </cell>
          <cell r="K17" t="str">
            <v>D9</v>
          </cell>
          <cell r="L17" t="str">
            <v>Stam 4 lipochromes jaune mosaïque mâles</v>
          </cell>
          <cell r="M17" t="str">
            <v xml:space="preserve">Stam 4: </v>
          </cell>
          <cell r="N17">
            <v>36</v>
          </cell>
        </row>
        <row r="18">
          <cell r="F18" t="str">
            <v>D12</v>
          </cell>
          <cell r="G18" t="str">
            <v xml:space="preserve">Indiv. lipochrome jaune mosaïque femelle </v>
          </cell>
          <cell r="K18" t="str">
            <v>D11</v>
          </cell>
          <cell r="L18" t="str">
            <v>Stam 4 lipochromes jaune mosaïque femelles</v>
          </cell>
          <cell r="M18" t="str">
            <v xml:space="preserve">Stam 4: </v>
          </cell>
          <cell r="N18">
            <v>38</v>
          </cell>
        </row>
        <row r="19">
          <cell r="F19" t="str">
            <v>D14</v>
          </cell>
          <cell r="G19" t="str">
            <v>Indiv. lipochrome jaune ivoire intensif</v>
          </cell>
          <cell r="K19" t="str">
            <v>D13</v>
          </cell>
          <cell r="L19" t="str">
            <v>Stam 4 lipochromes jaune ivoire intensif</v>
          </cell>
          <cell r="M19" t="str">
            <v>Stam 4:</v>
          </cell>
          <cell r="N19">
            <v>40</v>
          </cell>
        </row>
        <row r="20">
          <cell r="F20" t="str">
            <v>D16</v>
          </cell>
          <cell r="G20" t="str">
            <v>Indiv. lipochrome jaune ivoire schimmel</v>
          </cell>
          <cell r="K20" t="str">
            <v>D15</v>
          </cell>
          <cell r="L20" t="str">
            <v>Stam 4 lipochromes jaune ivoire schimmel</v>
          </cell>
          <cell r="M20" t="str">
            <v xml:space="preserve">Stam 4: </v>
          </cell>
          <cell r="N20">
            <v>42</v>
          </cell>
        </row>
        <row r="21">
          <cell r="F21" t="str">
            <v>D18</v>
          </cell>
          <cell r="G21" t="str">
            <v xml:space="preserve">Indiv. lipochrome jaune ivoire mosaïque mâle </v>
          </cell>
          <cell r="K21" t="str">
            <v>D17</v>
          </cell>
          <cell r="L21" t="str">
            <v>Stam 4 lipochromes jaune ivoire mosaïque mâles</v>
          </cell>
          <cell r="M21" t="str">
            <v>Stam 4</v>
          </cell>
          <cell r="N21">
            <v>44</v>
          </cell>
        </row>
        <row r="22">
          <cell r="F22" t="str">
            <v>D20</v>
          </cell>
          <cell r="G22" t="str">
            <v xml:space="preserve">Indiv. lipochrome jaune ivoire mosaïque femelle </v>
          </cell>
          <cell r="K22" t="str">
            <v>D19</v>
          </cell>
          <cell r="L22" t="str">
            <v>Stam 4 lipochromes jaune ivoire mosaïque femelles</v>
          </cell>
          <cell r="M22" t="str">
            <v>Stam 4</v>
          </cell>
          <cell r="N22">
            <v>46</v>
          </cell>
        </row>
        <row r="23">
          <cell r="F23" t="str">
            <v>D22</v>
          </cell>
          <cell r="G23" t="str">
            <v xml:space="preserve"> Indiv. lipochrome rouge intensif</v>
          </cell>
          <cell r="K23" t="str">
            <v>D21</v>
          </cell>
          <cell r="L23" t="str">
            <v>Stam 4 lipochromes rouge intensif</v>
          </cell>
          <cell r="M23" t="str">
            <v>Stam 4:</v>
          </cell>
          <cell r="N23">
            <v>48</v>
          </cell>
        </row>
        <row r="24">
          <cell r="F24" t="str">
            <v>D24</v>
          </cell>
          <cell r="G24" t="str">
            <v>Indiv. Lipochrome rouge schimmel</v>
          </cell>
          <cell r="K24" t="str">
            <v>D23</v>
          </cell>
          <cell r="L24" t="str">
            <v>Stam 4 Lipochromes rouge schimmel</v>
          </cell>
          <cell r="M24" t="str">
            <v xml:space="preserve">Stam 4: </v>
          </cell>
          <cell r="N24">
            <v>50</v>
          </cell>
        </row>
        <row r="25">
          <cell r="F25" t="str">
            <v>D26</v>
          </cell>
          <cell r="G25" t="str">
            <v xml:space="preserve">Indiv.  lipochrome rouge mosaïque mâle </v>
          </cell>
          <cell r="K25" t="str">
            <v>D25</v>
          </cell>
          <cell r="L25" t="str">
            <v>Stam 4 lipochromes rouge mosaïque mâles</v>
          </cell>
          <cell r="M25" t="str">
            <v xml:space="preserve">Stam 4: </v>
          </cell>
          <cell r="N25">
            <v>52</v>
          </cell>
        </row>
        <row r="26">
          <cell r="F26" t="str">
            <v>D28</v>
          </cell>
          <cell r="G26" t="str">
            <v xml:space="preserve">Indiv. Lipochrome  rouge mosaïque femelle </v>
          </cell>
          <cell r="K26" t="str">
            <v>D27</v>
          </cell>
          <cell r="L26" t="str">
            <v>Stam 4 lipochromes rouge mosaïque femelles</v>
          </cell>
          <cell r="M26" t="str">
            <v xml:space="preserve">Stam 4: </v>
          </cell>
          <cell r="N26">
            <v>54</v>
          </cell>
        </row>
        <row r="27">
          <cell r="F27" t="str">
            <v>D30</v>
          </cell>
          <cell r="G27" t="str">
            <v>Indiv. lipochrome rouge ivoire intensif</v>
          </cell>
          <cell r="K27" t="str">
            <v>D29</v>
          </cell>
          <cell r="L27" t="str">
            <v>Stam 4 lipochromes rouge ivoire intensif</v>
          </cell>
          <cell r="M27" t="str">
            <v xml:space="preserve">Stam 4: </v>
          </cell>
          <cell r="N27">
            <v>56</v>
          </cell>
        </row>
        <row r="28">
          <cell r="F28" t="str">
            <v>D32</v>
          </cell>
          <cell r="G28" t="str">
            <v>Indiv. lipochrome rouge ivoire schimmel</v>
          </cell>
          <cell r="K28" t="str">
            <v>D31</v>
          </cell>
          <cell r="L28" t="str">
            <v>Stam 4 lipochromes rouge ivoire schimmel</v>
          </cell>
          <cell r="M28" t="str">
            <v>Stam 4:</v>
          </cell>
          <cell r="N28">
            <v>58</v>
          </cell>
        </row>
        <row r="29">
          <cell r="F29" t="str">
            <v>D34</v>
          </cell>
          <cell r="G29" t="str">
            <v>Indiv. lipochrome rouge ivoire mosaïque mâle</v>
          </cell>
          <cell r="K29" t="str">
            <v>D33</v>
          </cell>
          <cell r="L29" t="str">
            <v>Stam 4 lipochromes rouge ivoire mosaïque mâles</v>
          </cell>
          <cell r="M29" t="str">
            <v xml:space="preserve">Stam 4: </v>
          </cell>
          <cell r="N29">
            <v>60</v>
          </cell>
        </row>
        <row r="30">
          <cell r="F30" t="str">
            <v>D36</v>
          </cell>
          <cell r="G30" t="str">
            <v>Indiv.lipochrome rouge ivoire mosaïque femelle</v>
          </cell>
          <cell r="K30" t="str">
            <v>D35</v>
          </cell>
          <cell r="L30" t="str">
            <v>Stam 4 lipochromes rouge ivoire mosaïque femelles</v>
          </cell>
          <cell r="M30" t="str">
            <v>Stam 4</v>
          </cell>
          <cell r="N30">
            <v>62</v>
          </cell>
        </row>
        <row r="31">
          <cell r="F31" t="str">
            <v>D38</v>
          </cell>
          <cell r="G31" t="str">
            <v>Indiv. albino dominant/recessif</v>
          </cell>
          <cell r="K31" t="str">
            <v>D37</v>
          </cell>
          <cell r="L31" t="str">
            <v>Stam 4 albino dominant/recessif</v>
          </cell>
          <cell r="M31" t="str">
            <v>Stam 4</v>
          </cell>
          <cell r="N31">
            <v>64</v>
          </cell>
        </row>
        <row r="32">
          <cell r="F32" t="str">
            <v>D40</v>
          </cell>
          <cell r="G32" t="str">
            <v>Indiv. lutino/lutino ivoire intensif et schimmel</v>
          </cell>
          <cell r="K32" t="str">
            <v>D39</v>
          </cell>
          <cell r="L32" t="str">
            <v>Stam 4 lutino/lutino ivoire intensif et schimmel</v>
          </cell>
          <cell r="M32" t="str">
            <v>Stam 4:</v>
          </cell>
          <cell r="N32">
            <v>66</v>
          </cell>
        </row>
        <row r="33">
          <cell r="F33" t="str">
            <v>D42</v>
          </cell>
          <cell r="G33" t="str">
            <v>Indiv. rubino/rubino ivoire intensif et schimmel</v>
          </cell>
          <cell r="K33" t="str">
            <v>D41</v>
          </cell>
          <cell r="L33" t="str">
            <v>Stam 4 rubino/rubino ivoire intensif et schimmel</v>
          </cell>
          <cell r="M33" t="str">
            <v xml:space="preserve">Stam 4: </v>
          </cell>
          <cell r="N33">
            <v>68</v>
          </cell>
        </row>
        <row r="34">
          <cell r="F34" t="str">
            <v>D44</v>
          </cell>
          <cell r="G34" t="str">
            <v xml:space="preserve">Indiv. lutino/lutino ivoire mosaïque </v>
          </cell>
          <cell r="K34" t="str">
            <v>D43</v>
          </cell>
          <cell r="L34" t="str">
            <v xml:space="preserve">Stam 4 lutino/lutino ivoire mosaïque </v>
          </cell>
          <cell r="M34" t="str">
            <v xml:space="preserve">Stam 4: </v>
          </cell>
          <cell r="N34">
            <v>70</v>
          </cell>
        </row>
        <row r="35">
          <cell r="F35" t="str">
            <v>D46</v>
          </cell>
          <cell r="G35" t="str">
            <v xml:space="preserve">Indiv. rubino/rubino ivoire mosaïque  </v>
          </cell>
          <cell r="K35" t="str">
            <v>D45</v>
          </cell>
          <cell r="L35" t="str">
            <v xml:space="preserve">Stam 4 rubino/rubino ivoire mosaïque  </v>
          </cell>
          <cell r="M35" t="str">
            <v xml:space="preserve">Stam 4: </v>
          </cell>
          <cell r="N35">
            <v>72</v>
          </cell>
        </row>
        <row r="36">
          <cell r="F36" t="str">
            <v>D48</v>
          </cell>
          <cell r="G36" t="str">
            <v>Indiv. Noir blanc dominant/recessif</v>
          </cell>
          <cell r="K36" t="str">
            <v>D47</v>
          </cell>
          <cell r="L36" t="str">
            <v>Stam 4 Noir blanc dominant/recessif</v>
          </cell>
          <cell r="M36" t="str">
            <v xml:space="preserve">Stam 4: </v>
          </cell>
          <cell r="N36">
            <v>74</v>
          </cell>
        </row>
        <row r="37">
          <cell r="F37" t="str">
            <v>D50</v>
          </cell>
          <cell r="G37" t="str">
            <v>Indiv. Brun blanc dominant/recessif</v>
          </cell>
          <cell r="K37" t="str">
            <v>D49</v>
          </cell>
          <cell r="L37" t="str">
            <v>Stam 4 Brun blanc dominant/recessif</v>
          </cell>
          <cell r="M37" t="str">
            <v>Stam 4:</v>
          </cell>
          <cell r="N37">
            <v>76</v>
          </cell>
        </row>
        <row r="38">
          <cell r="F38" t="str">
            <v>D52</v>
          </cell>
          <cell r="G38" t="str">
            <v>Indiv. Agate blanc dominant/recessif</v>
          </cell>
          <cell r="K38" t="str">
            <v>D51</v>
          </cell>
          <cell r="L38" t="str">
            <v>Stam 4 Agate blanc dominant/recessif</v>
          </cell>
          <cell r="M38" t="str">
            <v xml:space="preserve">Stam 4: </v>
          </cell>
          <cell r="N38">
            <v>78</v>
          </cell>
        </row>
        <row r="39">
          <cell r="F39" t="str">
            <v>D54</v>
          </cell>
          <cell r="G39" t="str">
            <v>Indiv. Isabelle blanc dominant/recessif</v>
          </cell>
          <cell r="K39" t="str">
            <v>D53</v>
          </cell>
          <cell r="L39" t="str">
            <v>Stam 4 Isabelle blanc dominant/recessif</v>
          </cell>
          <cell r="M39" t="str">
            <v>Stam 4</v>
          </cell>
          <cell r="N39">
            <v>80</v>
          </cell>
        </row>
        <row r="40">
          <cell r="F40" t="str">
            <v>D56</v>
          </cell>
          <cell r="G40" t="str">
            <v>Indiv. Noir jaune/jaune ivoire  intensif et schimmel</v>
          </cell>
          <cell r="K40" t="str">
            <v>D55</v>
          </cell>
          <cell r="L40" t="str">
            <v>Stam 4 Noir jaune/jaune ivoire  intensif et schimmel</v>
          </cell>
          <cell r="M40" t="str">
            <v>Stam 4</v>
          </cell>
          <cell r="N40">
            <v>82</v>
          </cell>
        </row>
        <row r="41">
          <cell r="F41" t="str">
            <v>D58</v>
          </cell>
          <cell r="G41" t="str">
            <v>Indiv. Brun jaune/jaune ivoire  intensif et schimmel</v>
          </cell>
          <cell r="K41" t="str">
            <v>D57</v>
          </cell>
          <cell r="L41" t="str">
            <v>Stam 4 Brun jaune/jaune ivoire  intensif et schimmel</v>
          </cell>
          <cell r="M41" t="str">
            <v>Stam 4:</v>
          </cell>
          <cell r="N41">
            <v>84</v>
          </cell>
        </row>
        <row r="42">
          <cell r="F42" t="str">
            <v>D60</v>
          </cell>
          <cell r="G42" t="str">
            <v>Indiv. Agate jaune/jaune ivoire  intensif et schimmel</v>
          </cell>
          <cell r="K42" t="str">
            <v>D59</v>
          </cell>
          <cell r="L42" t="str">
            <v>Stam 4 Agate jaune/jaune ivoire  intensif et schimmel</v>
          </cell>
          <cell r="M42" t="str">
            <v xml:space="preserve">Stam 4: </v>
          </cell>
          <cell r="N42">
            <v>86</v>
          </cell>
        </row>
        <row r="43">
          <cell r="F43" t="str">
            <v>D62</v>
          </cell>
          <cell r="G43" t="str">
            <v>Indiv. Isabelle jaune/jaune ivoire intensif et schimmel</v>
          </cell>
          <cell r="K43" t="str">
            <v>D61</v>
          </cell>
          <cell r="L43" t="str">
            <v>Stam 4 Isabelle jaune/jaune ivoire intensif et schimmel</v>
          </cell>
          <cell r="M43" t="str">
            <v xml:space="preserve">Stam 4: </v>
          </cell>
          <cell r="N43">
            <v>88</v>
          </cell>
        </row>
        <row r="44">
          <cell r="F44" t="str">
            <v>D64</v>
          </cell>
          <cell r="G44" t="str">
            <v>Indiv. Noir rouge/rouge ivoire  intensif et schimmel</v>
          </cell>
          <cell r="K44" t="str">
            <v>D63</v>
          </cell>
          <cell r="L44" t="str">
            <v>Stam 4 Noir rouge/rouge ivoire  intensif et schimmel</v>
          </cell>
          <cell r="M44" t="str">
            <v xml:space="preserve">Stam 4: </v>
          </cell>
          <cell r="N44">
            <v>90</v>
          </cell>
        </row>
        <row r="45">
          <cell r="F45" t="str">
            <v>D66</v>
          </cell>
          <cell r="G45" t="str">
            <v>Indiv. Brun rouge/rouge ivoire intensif et schimmel</v>
          </cell>
          <cell r="K45" t="str">
            <v>D65</v>
          </cell>
          <cell r="L45" t="str">
            <v>Stam 4 Brun rouge/rouge ivoire intensif et schimmel</v>
          </cell>
          <cell r="M45" t="str">
            <v xml:space="preserve">Stam 4: </v>
          </cell>
          <cell r="N45">
            <v>92</v>
          </cell>
        </row>
        <row r="46">
          <cell r="F46" t="str">
            <v>D68</v>
          </cell>
          <cell r="G46" t="str">
            <v>Indiv. Agate rouge/rouge ivoire intensif et schimmel</v>
          </cell>
          <cell r="K46" t="str">
            <v>D67</v>
          </cell>
          <cell r="L46" t="str">
            <v>Stam 4 Agate rouge/rouge ivoire intensif et schimmel</v>
          </cell>
          <cell r="M46" t="str">
            <v>Stam 4:</v>
          </cell>
          <cell r="N46">
            <v>94</v>
          </cell>
        </row>
        <row r="47">
          <cell r="F47" t="str">
            <v>D70</v>
          </cell>
          <cell r="G47" t="str">
            <v>Indiv.Isabelle rouge/rouge ivoire intensif et schimmel</v>
          </cell>
          <cell r="K47" t="str">
            <v>D69</v>
          </cell>
          <cell r="L47" t="str">
            <v>Stam 4 Isabelle rouge/rouge ivoire intensif et schimmel</v>
          </cell>
          <cell r="M47" t="str">
            <v xml:space="preserve">Stam 4: </v>
          </cell>
          <cell r="N47">
            <v>96</v>
          </cell>
        </row>
        <row r="48">
          <cell r="F48" t="str">
            <v>D72</v>
          </cell>
          <cell r="G48" t="str">
            <v xml:space="preserve">Indiv. Noir jaune/jaune ivoire mosaïque </v>
          </cell>
          <cell r="K48" t="str">
            <v>D71</v>
          </cell>
          <cell r="L48" t="str">
            <v xml:space="preserve">Stam 4 Noir jaune/jaune ivoire mosaïque </v>
          </cell>
          <cell r="M48" t="str">
            <v>Stam 4</v>
          </cell>
          <cell r="N48">
            <v>98</v>
          </cell>
        </row>
        <row r="49">
          <cell r="F49" t="str">
            <v>D74</v>
          </cell>
          <cell r="G49" t="str">
            <v>Indiv. Brun jaune/jaune ivoire mosaïque</v>
          </cell>
          <cell r="K49" t="str">
            <v>D73</v>
          </cell>
          <cell r="L49" t="str">
            <v>Stam 4 Brun jaune/jaune ivoire mosaïque</v>
          </cell>
          <cell r="M49" t="str">
            <v xml:space="preserve">Stam 4: </v>
          </cell>
          <cell r="N49">
            <v>100</v>
          </cell>
        </row>
        <row r="50">
          <cell r="F50" t="str">
            <v>D76</v>
          </cell>
          <cell r="G50" t="str">
            <v xml:space="preserve">Indiv.Agate jaune/jaune ivoire mosaïque </v>
          </cell>
          <cell r="K50" t="str">
            <v>D75</v>
          </cell>
          <cell r="L50" t="str">
            <v xml:space="preserve">Stam 4 Agate jaune/jaune ivoire mosaïque </v>
          </cell>
          <cell r="M50" t="str">
            <v>Stam 4:</v>
          </cell>
          <cell r="N50">
            <v>102</v>
          </cell>
        </row>
        <row r="51">
          <cell r="F51" t="str">
            <v>D78</v>
          </cell>
          <cell r="G51" t="str">
            <v>Indiv. Isabelle jaune/jaune ivoire mosaïque</v>
          </cell>
          <cell r="K51" t="str">
            <v>D77</v>
          </cell>
          <cell r="L51" t="str">
            <v>Stam 4 Isabelle jaune/jaune ivoire mosaïque</v>
          </cell>
          <cell r="M51" t="str">
            <v xml:space="preserve">Stam 4: </v>
          </cell>
          <cell r="N51">
            <v>104</v>
          </cell>
        </row>
        <row r="52">
          <cell r="F52" t="str">
            <v>D80</v>
          </cell>
          <cell r="G52" t="str">
            <v xml:space="preserve">Indiv. Noir rouge/rouge ivoire mosaïque </v>
          </cell>
          <cell r="K52" t="str">
            <v>D79</v>
          </cell>
          <cell r="L52" t="str">
            <v xml:space="preserve">Stam 4 Noir rouge/rouge ivoire mosaïque </v>
          </cell>
          <cell r="M52" t="str">
            <v>Stam 4</v>
          </cell>
          <cell r="N52">
            <v>106</v>
          </cell>
        </row>
        <row r="53">
          <cell r="F53" t="str">
            <v>D82</v>
          </cell>
          <cell r="G53" t="str">
            <v>Indiv. Brun rouge/rouge ivoire mosaïque</v>
          </cell>
          <cell r="K53" t="str">
            <v>D81</v>
          </cell>
          <cell r="L53" t="str">
            <v>Stam 4 Brun rouge/rouge ivoire mosaïque</v>
          </cell>
          <cell r="M53" t="str">
            <v>Stam 4</v>
          </cell>
          <cell r="N53">
            <v>108</v>
          </cell>
        </row>
        <row r="54">
          <cell r="F54" t="str">
            <v>D84</v>
          </cell>
          <cell r="G54" t="str">
            <v xml:space="preserve">Indiv. Agate rouge/rouge ivoire mosaïque </v>
          </cell>
          <cell r="K54" t="str">
            <v>D83</v>
          </cell>
          <cell r="L54" t="str">
            <v xml:space="preserve">Stam 4 Agate rouge/rouge ivoire mosaïque </v>
          </cell>
          <cell r="M54" t="str">
            <v>Stam 4:</v>
          </cell>
          <cell r="N54">
            <v>110</v>
          </cell>
        </row>
        <row r="55">
          <cell r="F55" t="str">
            <v>D86</v>
          </cell>
          <cell r="G55" t="str">
            <v xml:space="preserve">Indiv. Isabelle rouge/rouge ivoire mosaïque </v>
          </cell>
          <cell r="K55" t="str">
            <v>D85</v>
          </cell>
          <cell r="L55" t="str">
            <v xml:space="preserve">Stam 4 Isabelle rouge/rouge ivoire mosaïque </v>
          </cell>
          <cell r="M55" t="str">
            <v xml:space="preserve">Stam 4: </v>
          </cell>
          <cell r="N55">
            <v>112</v>
          </cell>
        </row>
        <row r="56">
          <cell r="F56" t="str">
            <v>D88</v>
          </cell>
          <cell r="G56" t="str">
            <v>Indiv. Noir Pastel blanc dominant/recessif</v>
          </cell>
          <cell r="K56" t="str">
            <v>D87</v>
          </cell>
          <cell r="L56" t="str">
            <v>Stam 4 Noir Pastel blanc dominant/recessif</v>
          </cell>
          <cell r="M56" t="str">
            <v xml:space="preserve">Stam 4: </v>
          </cell>
          <cell r="N56">
            <v>114</v>
          </cell>
        </row>
        <row r="57">
          <cell r="F57" t="str">
            <v>D90</v>
          </cell>
          <cell r="G57" t="str">
            <v>Indiv. Brun Pastel blanc dominant/recessif</v>
          </cell>
          <cell r="K57" t="str">
            <v>D89</v>
          </cell>
          <cell r="L57" t="str">
            <v>Stam 4 Brun Pastel blanc dominant/recessif</v>
          </cell>
          <cell r="M57" t="str">
            <v xml:space="preserve">Stam 4: </v>
          </cell>
          <cell r="N57">
            <v>116</v>
          </cell>
        </row>
        <row r="58">
          <cell r="F58" t="str">
            <v>D92</v>
          </cell>
          <cell r="G58" t="str">
            <v>Indiv. Agate Pastel blanc dominant/recessif</v>
          </cell>
          <cell r="K58" t="str">
            <v>D91</v>
          </cell>
          <cell r="L58" t="str">
            <v>Stam 4 Agate Pastel blanc dominant/recessif</v>
          </cell>
          <cell r="M58" t="str">
            <v xml:space="preserve">Stam 4: </v>
          </cell>
          <cell r="N58">
            <v>118</v>
          </cell>
        </row>
        <row r="59">
          <cell r="F59" t="str">
            <v>D94</v>
          </cell>
          <cell r="G59" t="str">
            <v>Indiv. Isabelle Pastel blanc dominant/recessif</v>
          </cell>
          <cell r="K59" t="str">
            <v>D93</v>
          </cell>
          <cell r="L59" t="str">
            <v>Stam 4 Isabelle Pastel blanc dominant/recessif</v>
          </cell>
          <cell r="M59" t="str">
            <v>Stam 4:</v>
          </cell>
          <cell r="N59">
            <v>120</v>
          </cell>
        </row>
        <row r="60">
          <cell r="F60" t="str">
            <v>D96</v>
          </cell>
          <cell r="G60" t="str">
            <v>Indiv. Noir Pastel jaune/jaune ivoire intensif et schimmel</v>
          </cell>
          <cell r="K60" t="str">
            <v>D95</v>
          </cell>
          <cell r="L60" t="str">
            <v>Stam 4 Noir Pastel jaune/jaune ivoire intensif et schimmel</v>
          </cell>
          <cell r="M60" t="str">
            <v xml:space="preserve">Stam 4: </v>
          </cell>
          <cell r="N60">
            <v>122</v>
          </cell>
        </row>
        <row r="61">
          <cell r="F61" t="str">
            <v>D98</v>
          </cell>
          <cell r="G61" t="str">
            <v>Indiv. Brun Pastel jaune/jaune ivoire intensif et schimmel</v>
          </cell>
          <cell r="K61" t="str">
            <v>D97</v>
          </cell>
          <cell r="L61" t="str">
            <v>Stam 4 Brun Pastel jaune/jaune ivoire intensif et schimmel</v>
          </cell>
          <cell r="M61" t="str">
            <v>Stam 4</v>
          </cell>
          <cell r="N61">
            <v>124</v>
          </cell>
        </row>
        <row r="62">
          <cell r="F62" t="str">
            <v>D100</v>
          </cell>
          <cell r="G62" t="str">
            <v>Indiv. Agate Pastel jaune/jaune ivoire intensif et schimmel</v>
          </cell>
          <cell r="K62" t="str">
            <v>D99</v>
          </cell>
          <cell r="L62" t="str">
            <v>Stam 4 Agate Pastel jaune/jaune ivoire intensif et schimmel</v>
          </cell>
          <cell r="M62" t="str">
            <v>Stam 4</v>
          </cell>
          <cell r="N62">
            <v>126</v>
          </cell>
        </row>
        <row r="63">
          <cell r="F63" t="str">
            <v>D102</v>
          </cell>
          <cell r="G63" t="str">
            <v>Indiv. Isabelle Pastel jaune/jaune ivoire intensif et schimmel</v>
          </cell>
          <cell r="K63" t="str">
            <v>D101</v>
          </cell>
          <cell r="L63" t="str">
            <v>Stam 4 Isabelle Pastel jaune/jaune ivoire intensif et schimmel</v>
          </cell>
          <cell r="M63" t="str">
            <v>Stam 4:</v>
          </cell>
          <cell r="N63">
            <v>128</v>
          </cell>
        </row>
        <row r="64">
          <cell r="F64" t="str">
            <v>D104</v>
          </cell>
          <cell r="G64" t="str">
            <v xml:space="preserve">Indiv. Noir Pastel rouge/rouge ivoire intensif et schimmel    </v>
          </cell>
          <cell r="K64" t="str">
            <v>D103</v>
          </cell>
          <cell r="L64" t="str">
            <v xml:space="preserve">Stam 4 Noir Pastel rouge/rouge ivoire intensif et schimmel    </v>
          </cell>
          <cell r="M64" t="str">
            <v xml:space="preserve">Stam 4: </v>
          </cell>
          <cell r="N64">
            <v>130</v>
          </cell>
        </row>
        <row r="65">
          <cell r="F65" t="str">
            <v>D106</v>
          </cell>
          <cell r="G65" t="str">
            <v>Indiv. Brun Pastel rouge/rouge ivoire intensif et schimmel</v>
          </cell>
          <cell r="K65" t="str">
            <v>D105</v>
          </cell>
          <cell r="L65" t="str">
            <v>Stam 4 Brun Pastel rouge/rouge ivoire intensif et schimmel</v>
          </cell>
          <cell r="M65" t="str">
            <v xml:space="preserve">Stam 4: </v>
          </cell>
          <cell r="N65">
            <v>132</v>
          </cell>
        </row>
        <row r="66">
          <cell r="F66" t="str">
            <v>D108</v>
          </cell>
          <cell r="G66" t="str">
            <v>Indiv. Agate Pastel rouge/rouge ivoire intensif et schimmel</v>
          </cell>
          <cell r="K66" t="str">
            <v>D107</v>
          </cell>
          <cell r="L66" t="str">
            <v>Stam 4 Agate Pastel rouge/rouge ivoire intensif et schimmel</v>
          </cell>
          <cell r="M66" t="str">
            <v xml:space="preserve">Stam 4: </v>
          </cell>
          <cell r="N66">
            <v>134</v>
          </cell>
        </row>
        <row r="67">
          <cell r="F67" t="str">
            <v>D110</v>
          </cell>
          <cell r="G67" t="str">
            <v>Indiv. Isabelle Pastel rouge/rouge ivoire intensif et schimmel</v>
          </cell>
          <cell r="K67" t="str">
            <v>D109</v>
          </cell>
          <cell r="L67" t="str">
            <v>Stam 4 Isabelle Pastel rouge/rouge ivoire intensif et schimmel</v>
          </cell>
          <cell r="M67" t="str">
            <v xml:space="preserve">Stam 4: </v>
          </cell>
          <cell r="N67">
            <v>136</v>
          </cell>
        </row>
        <row r="68">
          <cell r="F68" t="str">
            <v>D112</v>
          </cell>
          <cell r="G68" t="str">
            <v>Indiv. Noir pastel jaune/jaune ivoire mosaïque</v>
          </cell>
          <cell r="K68" t="str">
            <v>D111</v>
          </cell>
          <cell r="L68" t="str">
            <v>Stam 4 Noir pastel jaune/jaune ivoire mosaïque</v>
          </cell>
          <cell r="M68" t="str">
            <v>Stam 4:</v>
          </cell>
          <cell r="N68">
            <v>138</v>
          </cell>
        </row>
        <row r="69">
          <cell r="F69" t="str">
            <v>D114</v>
          </cell>
          <cell r="G69" t="str">
            <v>Indiv. Brun pastel jaune/jaune ivoire mosaïque</v>
          </cell>
          <cell r="K69" t="str">
            <v>D113</v>
          </cell>
          <cell r="L69" t="str">
            <v>Stam 4 Brun pastel jaune/jaune ivoire mosaïque</v>
          </cell>
          <cell r="M69" t="str">
            <v xml:space="preserve">Stam 4: </v>
          </cell>
          <cell r="N69">
            <v>140</v>
          </cell>
        </row>
        <row r="70">
          <cell r="F70" t="str">
            <v>D116</v>
          </cell>
          <cell r="G70" t="str">
            <v>Indiv. Agate pastel jaune/jaune ivoire mosaïque</v>
          </cell>
          <cell r="K70" t="str">
            <v>D115</v>
          </cell>
          <cell r="L70" t="str">
            <v>Stam 4 Agate pastel jaune/jaune ivoire mosaïque</v>
          </cell>
          <cell r="M70" t="str">
            <v>Stam 4</v>
          </cell>
          <cell r="N70">
            <v>142</v>
          </cell>
        </row>
        <row r="71">
          <cell r="F71" t="str">
            <v>D118</v>
          </cell>
          <cell r="G71" t="str">
            <v>Indiv. Isabelle pastel jaune/jaune ivoire mosaïque</v>
          </cell>
          <cell r="K71" t="str">
            <v>D117</v>
          </cell>
          <cell r="L71" t="str">
            <v>Stam 4 Isabelle pastel jaune/jaune ivoire mosaïque</v>
          </cell>
          <cell r="M71" t="str">
            <v xml:space="preserve">Stam 4: </v>
          </cell>
          <cell r="N71">
            <v>144</v>
          </cell>
        </row>
        <row r="72">
          <cell r="F72" t="str">
            <v>D120</v>
          </cell>
          <cell r="G72" t="str">
            <v>Indiv. Noir pastel rouge/rouge ivoire mosaïque</v>
          </cell>
          <cell r="K72" t="str">
            <v>D119</v>
          </cell>
          <cell r="L72" t="str">
            <v>Stam 4 Noir pastel rouge/rouge ivoire mosaïque</v>
          </cell>
          <cell r="M72" t="str">
            <v>Stam 4:</v>
          </cell>
          <cell r="N72">
            <v>146</v>
          </cell>
        </row>
        <row r="73">
          <cell r="F73" t="str">
            <v>D122</v>
          </cell>
          <cell r="G73" t="str">
            <v>Indiv. Brun pastel rouge/rouge ivoire mosaïque</v>
          </cell>
          <cell r="K73" t="str">
            <v>D121</v>
          </cell>
          <cell r="L73" t="str">
            <v>Stam 4 Brun pastel rouge/rouge ivoire mosaïque</v>
          </cell>
          <cell r="M73" t="str">
            <v xml:space="preserve">Stam 4: </v>
          </cell>
          <cell r="N73">
            <v>148</v>
          </cell>
        </row>
        <row r="74">
          <cell r="F74" t="str">
            <v>D124</v>
          </cell>
          <cell r="G74" t="str">
            <v>Indiv. Agate pastel rouge/rouge ivoire mosaïque</v>
          </cell>
          <cell r="K74" t="str">
            <v>D123</v>
          </cell>
          <cell r="L74" t="str">
            <v>Stam 4 Agate pastel rouge/rouge ivoire mosaïque</v>
          </cell>
          <cell r="M74" t="str">
            <v>Stam 4</v>
          </cell>
          <cell r="N74">
            <v>150</v>
          </cell>
        </row>
        <row r="75">
          <cell r="F75" t="str">
            <v>D126</v>
          </cell>
          <cell r="G75" t="str">
            <v>Indiv. Isabelle pastel rouge/rouge ivoire mosaïque</v>
          </cell>
          <cell r="K75" t="str">
            <v>D125</v>
          </cell>
          <cell r="L75" t="str">
            <v>Stam 4 Isabelle pastel rouge/rouge ivoire mosaïque</v>
          </cell>
          <cell r="M75" t="str">
            <v>Stam 4</v>
          </cell>
          <cell r="N75">
            <v>152</v>
          </cell>
        </row>
        <row r="76">
          <cell r="F76" t="str">
            <v>D128</v>
          </cell>
          <cell r="G76" t="str">
            <v>Indiv. Noir Ailes Grises blanc dominant/recessif</v>
          </cell>
          <cell r="K76" t="str">
            <v>D127</v>
          </cell>
          <cell r="L76" t="str">
            <v>Stam 4 Noir Ailes Grises blanc dominant/recessif</v>
          </cell>
          <cell r="M76" t="str">
            <v>Stam 4:</v>
          </cell>
          <cell r="N76">
            <v>154</v>
          </cell>
        </row>
        <row r="77">
          <cell r="F77" t="str">
            <v>D130</v>
          </cell>
          <cell r="G77" t="str">
            <v>Indiv. Noir Ailes Grises jaune/jaune ivoire intensif et schimmel</v>
          </cell>
          <cell r="K77" t="str">
            <v>D129</v>
          </cell>
          <cell r="L77" t="str">
            <v>Stam 4 Noir Ailes Grises jaune/jaune ivoire intensif et schimmel</v>
          </cell>
          <cell r="M77" t="str">
            <v xml:space="preserve">Stam 4: </v>
          </cell>
          <cell r="N77">
            <v>156</v>
          </cell>
        </row>
        <row r="78">
          <cell r="F78" t="str">
            <v>D132</v>
          </cell>
          <cell r="G78" t="str">
            <v>Indiv. Noir Ailes Grises rouge/rouge ivoire intensif et schimmel</v>
          </cell>
          <cell r="K78" t="str">
            <v>D131</v>
          </cell>
          <cell r="L78" t="str">
            <v>Stam 4 Noir Ailes Grises rouge/rouge ivoire intensif et schimmel</v>
          </cell>
          <cell r="M78" t="str">
            <v xml:space="preserve">Stam 4: </v>
          </cell>
          <cell r="N78">
            <v>158</v>
          </cell>
        </row>
        <row r="79">
          <cell r="F79" t="str">
            <v>D134</v>
          </cell>
          <cell r="G79" t="str">
            <v>Indiv. Noir Ailes Grises jaune/jaune ivoire mosaïque</v>
          </cell>
          <cell r="K79" t="str">
            <v>D133</v>
          </cell>
          <cell r="L79" t="str">
            <v>Stam 4 Noir Ailes Grises jaune/jaune ivoire mosaïque</v>
          </cell>
          <cell r="M79" t="str">
            <v xml:space="preserve">Stam 4: </v>
          </cell>
          <cell r="N79">
            <v>160</v>
          </cell>
        </row>
        <row r="80">
          <cell r="F80" t="str">
            <v>D136</v>
          </cell>
          <cell r="G80" t="str">
            <v>Indiv. Noir Ailes Grises rouge/rouge ivoire mosaïque</v>
          </cell>
          <cell r="K80" t="str">
            <v>D135</v>
          </cell>
          <cell r="L80" t="str">
            <v>Stam 4 Noir Ailes Grises rouge/rouge ivoire mosaïque</v>
          </cell>
          <cell r="M80" t="str">
            <v xml:space="preserve">Stam 4: </v>
          </cell>
          <cell r="N80">
            <v>162</v>
          </cell>
        </row>
        <row r="81">
          <cell r="F81" t="str">
            <v>D138</v>
          </cell>
          <cell r="G81" t="str">
            <v>Indiv. Noir Opale blanc dominant/recessif</v>
          </cell>
          <cell r="K81" t="str">
            <v>D137</v>
          </cell>
          <cell r="L81" t="str">
            <v>Stam 4 Noir Opale blanc dominant/recessif</v>
          </cell>
          <cell r="M81" t="str">
            <v>Stam 4:</v>
          </cell>
          <cell r="N81">
            <v>164</v>
          </cell>
        </row>
        <row r="82">
          <cell r="F82" t="str">
            <v>D140</v>
          </cell>
          <cell r="G82" t="str">
            <v>Indiv. Brun Opale blanc dominant/recessif</v>
          </cell>
          <cell r="K82" t="str">
            <v>D139</v>
          </cell>
          <cell r="L82" t="str">
            <v>Stam 4 Brun Opale blanc dominant/recessif</v>
          </cell>
          <cell r="M82" t="str">
            <v xml:space="preserve">Stam 4: </v>
          </cell>
          <cell r="N82">
            <v>166</v>
          </cell>
        </row>
        <row r="83">
          <cell r="F83" t="str">
            <v>D142</v>
          </cell>
          <cell r="G83" t="str">
            <v>Indiv. Agate Opale blanc dominant/recessif</v>
          </cell>
          <cell r="K83" t="str">
            <v>D141</v>
          </cell>
          <cell r="L83" t="str">
            <v>Stam 4 Agate Opale blanc dominant/recessif</v>
          </cell>
          <cell r="M83" t="str">
            <v>Stam 4</v>
          </cell>
          <cell r="N83">
            <v>168</v>
          </cell>
        </row>
        <row r="84">
          <cell r="F84" t="str">
            <v>D144</v>
          </cell>
          <cell r="G84" t="str">
            <v>Indiv. Noir Opale jaune/jaune ivoire intensif et schimmel</v>
          </cell>
          <cell r="K84" t="str">
            <v>D143</v>
          </cell>
          <cell r="L84" t="str">
            <v>Stam 4 Noir Opale jaune/jaune ivoire intensif et schimmel</v>
          </cell>
          <cell r="M84" t="str">
            <v>Stam 4</v>
          </cell>
          <cell r="N84">
            <v>170</v>
          </cell>
        </row>
        <row r="85">
          <cell r="F85" t="str">
            <v>D146</v>
          </cell>
          <cell r="G85" t="str">
            <v>Indiv. Brun Opale jaune/jaune ivoire intensif et schimmel</v>
          </cell>
          <cell r="K85" t="str">
            <v>D145</v>
          </cell>
          <cell r="L85" t="str">
            <v>Stam 4 Brun Opale jaune/jaune ivoire intensif et schimmel</v>
          </cell>
          <cell r="M85" t="str">
            <v>Stam 4:</v>
          </cell>
          <cell r="N85">
            <v>172</v>
          </cell>
        </row>
        <row r="86">
          <cell r="F86" t="str">
            <v>D148</v>
          </cell>
          <cell r="G86" t="str">
            <v>Indiv. Agate Opale jaune/jaune ivoire intensif et schimmel</v>
          </cell>
          <cell r="K86" t="str">
            <v>D147</v>
          </cell>
          <cell r="L86" t="str">
            <v>Stam 4 Agate Opale jaune/jaune ivoire intensif et schimmel</v>
          </cell>
          <cell r="M86" t="str">
            <v xml:space="preserve">Stam 4: </v>
          </cell>
          <cell r="N86">
            <v>174</v>
          </cell>
        </row>
        <row r="87">
          <cell r="F87" t="str">
            <v>D150</v>
          </cell>
          <cell r="G87" t="str">
            <v>Indiv. Noir Opale rouge/rouge ivoire intensif et schimmel</v>
          </cell>
          <cell r="K87" t="str">
            <v>D149</v>
          </cell>
          <cell r="L87" t="str">
            <v>Stam 4 Noir Opale rouge/rouge ivoire intensif et schimmel</v>
          </cell>
          <cell r="M87" t="str">
            <v xml:space="preserve">Stam 4: </v>
          </cell>
          <cell r="N87">
            <v>176</v>
          </cell>
        </row>
        <row r="88">
          <cell r="F88" t="str">
            <v>D152</v>
          </cell>
          <cell r="G88" t="str">
            <v>Indiv. Brun Opale rouge/rouge ivoire intensif et schimmel</v>
          </cell>
          <cell r="K88" t="str">
            <v>D151</v>
          </cell>
          <cell r="L88" t="str">
            <v>Stam 4 Brun Opale rouge/rouge ivoire intensif et schimmel</v>
          </cell>
          <cell r="M88" t="str">
            <v xml:space="preserve">Stam 4: </v>
          </cell>
          <cell r="N88">
            <v>178</v>
          </cell>
        </row>
        <row r="89">
          <cell r="F89" t="str">
            <v>D154</v>
          </cell>
          <cell r="G89" t="str">
            <v>Indiv. Agate Opale rouge/rouge ivoire intensif et schimmel</v>
          </cell>
          <cell r="K89" t="str">
            <v>D153</v>
          </cell>
          <cell r="L89" t="str">
            <v>Stam 4 Agate Opale rouge/rouge ivoire intensif et schimmel</v>
          </cell>
          <cell r="M89" t="str">
            <v xml:space="preserve">Stam 4: </v>
          </cell>
          <cell r="N89">
            <v>180</v>
          </cell>
        </row>
        <row r="90">
          <cell r="F90" t="str">
            <v>D156</v>
          </cell>
          <cell r="G90" t="str">
            <v>Indiv. Noir Opale jaune/jaune ivoire mosaïque</v>
          </cell>
          <cell r="K90" t="str">
            <v>D155</v>
          </cell>
          <cell r="L90" t="str">
            <v>Stam 4 Noir Opale jaune/jaune ivoire mosaïque</v>
          </cell>
          <cell r="M90" t="str">
            <v>Stam 4:</v>
          </cell>
          <cell r="N90">
            <v>182</v>
          </cell>
        </row>
        <row r="91">
          <cell r="F91" t="str">
            <v>D158</v>
          </cell>
          <cell r="G91" t="str">
            <v>Indiv. Brun Opale jaune/jaune ivoire mosaïque</v>
          </cell>
          <cell r="K91" t="str">
            <v>D157</v>
          </cell>
          <cell r="L91" t="str">
            <v>Stam 4 Brun Opale jaune/jaune ivoire mosaïque</v>
          </cell>
          <cell r="M91" t="str">
            <v xml:space="preserve">Stam 4: </v>
          </cell>
          <cell r="N91">
            <v>184</v>
          </cell>
        </row>
        <row r="92">
          <cell r="F92" t="str">
            <v>D160</v>
          </cell>
          <cell r="G92" t="str">
            <v>Indiv. Agate Opale jaune/jaune ivoire mosaïque</v>
          </cell>
          <cell r="K92" t="str">
            <v>D159</v>
          </cell>
          <cell r="L92" t="str">
            <v>Stam 4 Agate Opale jaune/jaune ivoire mosaïque</v>
          </cell>
          <cell r="M92" t="str">
            <v>Stam 4</v>
          </cell>
          <cell r="N92">
            <v>186</v>
          </cell>
        </row>
        <row r="93">
          <cell r="F93" t="str">
            <v>D162</v>
          </cell>
          <cell r="G93" t="str">
            <v>Indiv. Noir  Opale rouge/rouge ivoire mosaïque</v>
          </cell>
          <cell r="K93" t="str">
            <v>D161</v>
          </cell>
          <cell r="L93" t="str">
            <v>Stam 4 Noir  Opale rouge/rouge ivoire mosaïque</v>
          </cell>
          <cell r="M93" t="str">
            <v xml:space="preserve">Stam 4: </v>
          </cell>
          <cell r="N93">
            <v>188</v>
          </cell>
        </row>
        <row r="94">
          <cell r="F94" t="str">
            <v>D164</v>
          </cell>
          <cell r="G94" t="str">
            <v>Indiv. Brun Opale rouge/rouge ivoire mosaïque</v>
          </cell>
          <cell r="K94" t="str">
            <v>D163</v>
          </cell>
          <cell r="L94" t="str">
            <v>Stam 4 Brun Opale rouge/rouge ivoire mosaïque</v>
          </cell>
          <cell r="M94" t="str">
            <v>Stam 4:</v>
          </cell>
          <cell r="N94">
            <v>190</v>
          </cell>
        </row>
        <row r="95">
          <cell r="F95" t="str">
            <v>D166</v>
          </cell>
          <cell r="G95" t="str">
            <v>Indiv. Agate Opale rouge/rouge ivoire mosaïque</v>
          </cell>
          <cell r="K95" t="str">
            <v>D165</v>
          </cell>
          <cell r="L95" t="str">
            <v>Stam 4 Agate Opale rouge/rouge ivoire mosaïque</v>
          </cell>
          <cell r="M95" t="str">
            <v xml:space="preserve">Stam 4: </v>
          </cell>
          <cell r="N95">
            <v>192</v>
          </cell>
        </row>
        <row r="96">
          <cell r="F96" t="str">
            <v>D168</v>
          </cell>
          <cell r="G96" t="str">
            <v>Indiv. Phaéo blanc dominant/recessif</v>
          </cell>
          <cell r="K96" t="str">
            <v>D167</v>
          </cell>
          <cell r="L96" t="str">
            <v>Stam 4 Phaéo blanc dominant/recessif</v>
          </cell>
          <cell r="M96" t="str">
            <v>Stam 4</v>
          </cell>
          <cell r="N96">
            <v>194</v>
          </cell>
        </row>
        <row r="97">
          <cell r="F97" t="str">
            <v>D170</v>
          </cell>
          <cell r="G97" t="str">
            <v>Indiv. Phaéo jaune/jaune ivoire intensif et schimmel</v>
          </cell>
          <cell r="K97" t="str">
            <v>D169</v>
          </cell>
          <cell r="L97" t="str">
            <v>Stam 4 Phaéo jaune/jaune ivoire intensif et schimmel</v>
          </cell>
          <cell r="M97" t="str">
            <v>Stam 4</v>
          </cell>
          <cell r="N97">
            <v>196</v>
          </cell>
        </row>
        <row r="98">
          <cell r="F98" t="str">
            <v>D172</v>
          </cell>
          <cell r="G98" t="str">
            <v>Indiv. Phaéo rouge/rouge ivoire intensif et schimmel</v>
          </cell>
          <cell r="K98" t="str">
            <v>D171</v>
          </cell>
          <cell r="L98" t="str">
            <v>Stam 4 Phaéo rouge/rouge ivoire intensif et schimmel</v>
          </cell>
          <cell r="M98" t="str">
            <v>Stam 4:</v>
          </cell>
          <cell r="N98">
            <v>198</v>
          </cell>
        </row>
        <row r="99">
          <cell r="F99" t="str">
            <v>D174</v>
          </cell>
          <cell r="G99" t="str">
            <v>Indiv. Phaéo jaune/jaune ivoire mosaïque</v>
          </cell>
          <cell r="K99" t="str">
            <v>D173</v>
          </cell>
          <cell r="L99" t="str">
            <v>Stam 4 Phaéo jaune/jaune ivoire mosaïque</v>
          </cell>
          <cell r="M99" t="str">
            <v xml:space="preserve">Stam 4: </v>
          </cell>
          <cell r="N99">
            <v>200</v>
          </cell>
        </row>
        <row r="100">
          <cell r="F100" t="str">
            <v>D176</v>
          </cell>
          <cell r="G100" t="str">
            <v>Indiv. Phaéo rouge/rouge ivoire mosaïque</v>
          </cell>
          <cell r="K100" t="str">
            <v>D175</v>
          </cell>
          <cell r="L100" t="str">
            <v>Stam 4 Phaéo rouge/rouge ivoire mosaïque</v>
          </cell>
          <cell r="M100" t="str">
            <v xml:space="preserve">Stam 4: </v>
          </cell>
          <cell r="N100">
            <v>202</v>
          </cell>
        </row>
        <row r="101">
          <cell r="F101" t="str">
            <v>D178</v>
          </cell>
          <cell r="G101" t="str">
            <v>Indiv. Satiné blanc dominant/recessif</v>
          </cell>
          <cell r="K101" t="str">
            <v>D177</v>
          </cell>
          <cell r="L101" t="str">
            <v>Stam 4 Satiné blanc dominant/recessif</v>
          </cell>
          <cell r="M101" t="str">
            <v xml:space="preserve">Stam 4: </v>
          </cell>
          <cell r="N101">
            <v>204</v>
          </cell>
        </row>
        <row r="102">
          <cell r="F102" t="str">
            <v>D180</v>
          </cell>
          <cell r="G102" t="str">
            <v>Indiv. Satiné jaune/jaune ivoire intensif et schimmel</v>
          </cell>
          <cell r="K102" t="str">
            <v>D179</v>
          </cell>
          <cell r="L102" t="str">
            <v>Stam 4 Satiné jaune/jaune ivoire intensif et schimmel</v>
          </cell>
          <cell r="M102" t="str">
            <v xml:space="preserve">Stam 4: </v>
          </cell>
          <cell r="N102">
            <v>206</v>
          </cell>
        </row>
        <row r="103">
          <cell r="F103" t="str">
            <v>D182</v>
          </cell>
          <cell r="G103" t="str">
            <v>Indiv. Satiné rouge/rouge ivoire intensif et schimmel</v>
          </cell>
          <cell r="K103" t="str">
            <v>D181</v>
          </cell>
          <cell r="L103" t="str">
            <v>Stam 4 Satiné rouge/rouge ivoire intensif et schimmel</v>
          </cell>
          <cell r="M103" t="str">
            <v>Stam 4:</v>
          </cell>
          <cell r="N103">
            <v>208</v>
          </cell>
        </row>
        <row r="104">
          <cell r="F104" t="str">
            <v>D184</v>
          </cell>
          <cell r="G104" t="str">
            <v>Indiv. Satiné jaune/jaune ivoire mosaïque</v>
          </cell>
          <cell r="K104" t="str">
            <v>D183</v>
          </cell>
          <cell r="L104" t="str">
            <v>Stam 4 Satiné jaune/jaune ivoire mosaïque</v>
          </cell>
          <cell r="M104" t="str">
            <v xml:space="preserve">Stam 4: </v>
          </cell>
          <cell r="N104">
            <v>210</v>
          </cell>
        </row>
        <row r="105">
          <cell r="F105" t="str">
            <v>D186</v>
          </cell>
          <cell r="G105" t="str">
            <v>Indiv. Satiné rouge/rouge ivoire mosaïque</v>
          </cell>
          <cell r="K105" t="str">
            <v>D185</v>
          </cell>
          <cell r="L105" t="str">
            <v>Stam 4 Satiné rouge/rouge ivoire mosaïque</v>
          </cell>
          <cell r="M105" t="str">
            <v>Stam 4</v>
          </cell>
          <cell r="N105">
            <v>212</v>
          </cell>
        </row>
        <row r="106">
          <cell r="F106" t="str">
            <v>D188</v>
          </cell>
          <cell r="G106" t="str">
            <v>Indiv. Noir topaze blanc dominant/recessif</v>
          </cell>
          <cell r="K106" t="str">
            <v>D187</v>
          </cell>
          <cell r="L106" t="str">
            <v>Stam 4 Noir topaze blanc dominant/recessif</v>
          </cell>
          <cell r="M106" t="str">
            <v>Stam 4</v>
          </cell>
          <cell r="N106">
            <v>214</v>
          </cell>
        </row>
        <row r="107">
          <cell r="F107" t="str">
            <v>D190</v>
          </cell>
          <cell r="G107" t="str">
            <v>Indiv. Agate topaze blanc dominant/recessif</v>
          </cell>
          <cell r="K107" t="str">
            <v>D189</v>
          </cell>
          <cell r="L107" t="str">
            <v>Stam 4 Agate topaze blanc dominant/recessif</v>
          </cell>
          <cell r="M107" t="str">
            <v>Stam 4:</v>
          </cell>
          <cell r="N107">
            <v>216</v>
          </cell>
        </row>
        <row r="108">
          <cell r="F108" t="str">
            <v>D192</v>
          </cell>
          <cell r="G108" t="str">
            <v>Indiv. Noir topaze jaune/jaune ivoire intensif et schimmel</v>
          </cell>
          <cell r="K108" t="str">
            <v>D191</v>
          </cell>
          <cell r="L108" t="str">
            <v>Stam 4 Noir topaze jaune/jaune ivoire intensif et schimmel</v>
          </cell>
          <cell r="M108" t="str">
            <v xml:space="preserve">Stam 4: </v>
          </cell>
          <cell r="N108">
            <v>218</v>
          </cell>
        </row>
        <row r="109">
          <cell r="F109" t="str">
            <v>D194</v>
          </cell>
          <cell r="G109" t="str">
            <v>Indiv. Agate topaze jaune/jaune ivoire intensif et schimmel</v>
          </cell>
          <cell r="K109" t="str">
            <v>D193</v>
          </cell>
          <cell r="L109" t="str">
            <v>Stam 4 Agate topaze jaune/jaune ivoire intensif et schimmel</v>
          </cell>
          <cell r="M109" t="str">
            <v xml:space="preserve">Stam 4: </v>
          </cell>
          <cell r="N109">
            <v>220</v>
          </cell>
        </row>
        <row r="110">
          <cell r="F110" t="str">
            <v>D196</v>
          </cell>
          <cell r="G110" t="str">
            <v>Indiv. Noir topaze rouge/rouge ivoire intesif et schimmel</v>
          </cell>
          <cell r="K110" t="str">
            <v>D195</v>
          </cell>
          <cell r="L110" t="str">
            <v>Stam 4 Noir topaze rouge/rouge ivoire intesif et schimmel</v>
          </cell>
          <cell r="M110" t="str">
            <v xml:space="preserve">Stam 4: </v>
          </cell>
          <cell r="N110">
            <v>222</v>
          </cell>
        </row>
        <row r="111">
          <cell r="F111" t="str">
            <v>D198</v>
          </cell>
          <cell r="G111" t="str">
            <v>Indiv. Agate topaze rouge/rouge ivoire intesif et schimmel</v>
          </cell>
          <cell r="K111" t="str">
            <v>D197</v>
          </cell>
          <cell r="L111" t="str">
            <v>Stam 4 Agate topaze rouge/rouge ivoire intesif et schimmel</v>
          </cell>
          <cell r="M111" t="str">
            <v xml:space="preserve">Stam 4: </v>
          </cell>
          <cell r="N111">
            <v>224</v>
          </cell>
        </row>
        <row r="112">
          <cell r="F112" t="str">
            <v>D200</v>
          </cell>
          <cell r="G112" t="str">
            <v>Indiv. Noir topaze jaune/jaune ivoire mosaïque</v>
          </cell>
          <cell r="K112" t="str">
            <v>D199</v>
          </cell>
          <cell r="L112" t="str">
            <v>Stam 4 Noir topaze jaune/jaune ivoire mosaïque</v>
          </cell>
          <cell r="M112" t="str">
            <v>Stam 4:</v>
          </cell>
          <cell r="N112">
            <v>226</v>
          </cell>
        </row>
        <row r="113">
          <cell r="F113" t="str">
            <v>D202</v>
          </cell>
          <cell r="G113" t="str">
            <v>Indiv. Agate topaze jaune/jaune ivoire mosaïque</v>
          </cell>
          <cell r="K113" t="str">
            <v>D201</v>
          </cell>
          <cell r="L113" t="str">
            <v>Stam 4 Agate topaze jaune/jaune ivoire mosaïque</v>
          </cell>
          <cell r="M113" t="str">
            <v xml:space="preserve">Stam 4: </v>
          </cell>
          <cell r="N113">
            <v>228</v>
          </cell>
        </row>
        <row r="114">
          <cell r="F114" t="str">
            <v>D204</v>
          </cell>
          <cell r="G114" t="str">
            <v>Indiv. Noir topaze rouge/rouge ivoire mosaïque</v>
          </cell>
          <cell r="K114" t="str">
            <v>D203</v>
          </cell>
          <cell r="L114" t="str">
            <v>Stam 4 Noir topaze rouge/rouge ivoire mosaïque</v>
          </cell>
          <cell r="M114" t="str">
            <v>Stam 4</v>
          </cell>
          <cell r="N114">
            <v>230</v>
          </cell>
        </row>
        <row r="115">
          <cell r="F115" t="str">
            <v>D206</v>
          </cell>
          <cell r="G115" t="str">
            <v>Indiv. Agate topaze rouge/rouge ivoire mosaïque</v>
          </cell>
          <cell r="K115" t="str">
            <v>D205</v>
          </cell>
          <cell r="L115" t="str">
            <v>Stam 4 Agate topaze rouge/rouge ivoire mosaïque</v>
          </cell>
          <cell r="M115" t="str">
            <v xml:space="preserve">Stam 4: </v>
          </cell>
          <cell r="N115">
            <v>232</v>
          </cell>
        </row>
        <row r="116">
          <cell r="F116" t="str">
            <v>D208</v>
          </cell>
          <cell r="G116" t="str">
            <v>Indiv. Noir eumo blanc dominant/recessif</v>
          </cell>
          <cell r="K116" t="str">
            <v>D207</v>
          </cell>
          <cell r="L116" t="str">
            <v>Stam 4 Noir eumo blanc dominant/recessif</v>
          </cell>
          <cell r="M116" t="str">
            <v>Stam 4:</v>
          </cell>
          <cell r="N116">
            <v>234</v>
          </cell>
        </row>
        <row r="117">
          <cell r="F117" t="str">
            <v>D210</v>
          </cell>
          <cell r="G117" t="str">
            <v>Indiv. Brun eumo blanc dominant/recessif</v>
          </cell>
          <cell r="K117" t="str">
            <v>D209</v>
          </cell>
          <cell r="L117" t="str">
            <v>Stam 4 Brun eumo blanc dominant/recessif</v>
          </cell>
          <cell r="M117" t="str">
            <v xml:space="preserve">Stam 4: </v>
          </cell>
          <cell r="N117">
            <v>236</v>
          </cell>
        </row>
        <row r="118">
          <cell r="F118" t="str">
            <v>D212</v>
          </cell>
          <cell r="G118" t="str">
            <v>Indiv. Agate eumo blanc dominant/recessif</v>
          </cell>
          <cell r="K118" t="str">
            <v>D211</v>
          </cell>
          <cell r="L118" t="str">
            <v>Stam 4 Agate eumo blanc dominant/recessif</v>
          </cell>
          <cell r="M118" t="str">
            <v>Stam 4</v>
          </cell>
          <cell r="N118">
            <v>238</v>
          </cell>
        </row>
        <row r="119">
          <cell r="F119" t="str">
            <v>D214</v>
          </cell>
          <cell r="G119" t="str">
            <v>Indiv. Noir eumo jaune/jaune ivoire intensif et schimmel</v>
          </cell>
          <cell r="K119" t="str">
            <v>D213</v>
          </cell>
          <cell r="L119" t="str">
            <v>Stam 4 Noir eumo jaune/jaune ivoire intensif et schimmel</v>
          </cell>
          <cell r="M119" t="str">
            <v>Stam 4</v>
          </cell>
          <cell r="N119">
            <v>240</v>
          </cell>
        </row>
        <row r="120">
          <cell r="F120" t="str">
            <v>D216</v>
          </cell>
          <cell r="G120" t="str">
            <v>Indiv. Brun eumo jaune/ jaune ivoire intensif et schimmel</v>
          </cell>
          <cell r="K120" t="str">
            <v>D215</v>
          </cell>
          <cell r="L120" t="str">
            <v>Stam 4 Brun eumo jaune/ jaune ivoire intensif et schimmel</v>
          </cell>
          <cell r="M120" t="str">
            <v>Stam 4:</v>
          </cell>
          <cell r="N120">
            <v>242</v>
          </cell>
        </row>
        <row r="121">
          <cell r="F121" t="str">
            <v>D218</v>
          </cell>
          <cell r="G121" t="str">
            <v>Indiv. Agate eumo jaune/ jaune ivoire intensif et schimmel</v>
          </cell>
          <cell r="K121" t="str">
            <v>D217</v>
          </cell>
          <cell r="L121" t="str">
            <v>Stam 4 Agate eumo jaune/ jaune ivoire intensif et schimmel</v>
          </cell>
          <cell r="M121" t="str">
            <v xml:space="preserve">Stam 4: </v>
          </cell>
          <cell r="N121">
            <v>244</v>
          </cell>
        </row>
        <row r="122">
          <cell r="F122" t="str">
            <v>D220</v>
          </cell>
          <cell r="G122" t="str">
            <v>Indiv. Noir eumo rouge/rouge ivoire intensif et schimmel</v>
          </cell>
          <cell r="K122" t="str">
            <v>D219</v>
          </cell>
          <cell r="L122" t="str">
            <v>Stam 4 Noir eumo rouge/rouge ivoire intensif et schimmel</v>
          </cell>
          <cell r="M122" t="str">
            <v xml:space="preserve">Stam 4: </v>
          </cell>
          <cell r="N122">
            <v>246</v>
          </cell>
        </row>
        <row r="123">
          <cell r="F123" t="str">
            <v>D222</v>
          </cell>
          <cell r="G123" t="str">
            <v>Indiv. Brun eumo rouge/rouge ivoire intensif et schimmel</v>
          </cell>
          <cell r="K123" t="str">
            <v>D221</v>
          </cell>
          <cell r="L123" t="str">
            <v>Stam 4 Brun eumo rouge/rouge ivoire intensif et schimmel</v>
          </cell>
          <cell r="M123" t="str">
            <v xml:space="preserve">Stam 4: </v>
          </cell>
          <cell r="N123">
            <v>248</v>
          </cell>
        </row>
        <row r="124">
          <cell r="F124" t="str">
            <v>D224</v>
          </cell>
          <cell r="G124" t="str">
            <v>Indiv. Agate eumo rouge/rouge ivoire intensif et schimmel</v>
          </cell>
          <cell r="K124" t="str">
            <v>D223</v>
          </cell>
          <cell r="L124" t="str">
            <v>Stam 4 Agate eumo rouge/rouge ivoire intensif et schimmel</v>
          </cell>
          <cell r="M124" t="str">
            <v xml:space="preserve">Stam 4: </v>
          </cell>
          <cell r="N124">
            <v>250</v>
          </cell>
        </row>
        <row r="125">
          <cell r="F125" t="str">
            <v>D226</v>
          </cell>
          <cell r="G125" t="str">
            <v>Indiv. Noir eumo jaune/ jaune ivoire mosaïque</v>
          </cell>
          <cell r="K125" t="str">
            <v>D225</v>
          </cell>
          <cell r="L125" t="str">
            <v>Stam 4 Noir eumo jaune/ jaune ivoire mosaïque</v>
          </cell>
          <cell r="M125" t="str">
            <v>Stam 4:</v>
          </cell>
          <cell r="N125">
            <v>252</v>
          </cell>
        </row>
        <row r="126">
          <cell r="F126" t="str">
            <v>D228</v>
          </cell>
          <cell r="G126" t="str">
            <v>Indiv. Brun eumo jaune/ jaune ivoire mosaïque</v>
          </cell>
          <cell r="K126" t="str">
            <v>D227</v>
          </cell>
          <cell r="L126" t="str">
            <v>Stam 4 Brun eumo jaune/ jaune ivoire mosaïque</v>
          </cell>
          <cell r="M126" t="str">
            <v xml:space="preserve">Stam 4: </v>
          </cell>
          <cell r="N126">
            <v>254</v>
          </cell>
        </row>
        <row r="127">
          <cell r="F127" t="str">
            <v>D230</v>
          </cell>
          <cell r="G127" t="str">
            <v>Indiv. Agate eumo jaune/ jaune ivoire mosaïque</v>
          </cell>
          <cell r="K127" t="str">
            <v>D229</v>
          </cell>
          <cell r="L127" t="str">
            <v>Stam 4 Agate eumo jaune/ jaune ivoire mosaïque</v>
          </cell>
          <cell r="M127" t="str">
            <v>Stam 4</v>
          </cell>
          <cell r="N127">
            <v>256</v>
          </cell>
        </row>
        <row r="128">
          <cell r="F128" t="str">
            <v>D232</v>
          </cell>
          <cell r="G128" t="str">
            <v>Indiv. Noir eumo rouge/rouge ivoire mosaïque</v>
          </cell>
          <cell r="K128" t="str">
            <v>D231</v>
          </cell>
          <cell r="L128" t="str">
            <v>Stam 4 Noir eumo rouge/rouge ivoire mosaïque</v>
          </cell>
          <cell r="M128" t="str">
            <v>Stam 4</v>
          </cell>
          <cell r="N128">
            <v>258</v>
          </cell>
        </row>
        <row r="129">
          <cell r="F129" t="str">
            <v>D234</v>
          </cell>
          <cell r="G129" t="str">
            <v>Indiv. Brun eumo rouge/rouge ivoire mosaïque</v>
          </cell>
          <cell r="K129" t="str">
            <v>D233</v>
          </cell>
          <cell r="L129" t="str">
            <v>Stam 4 Brun eumo rouge/rouge ivoire mosaïque</v>
          </cell>
          <cell r="M129" t="str">
            <v>Stam 4:</v>
          </cell>
          <cell r="N129">
            <v>260</v>
          </cell>
        </row>
        <row r="130">
          <cell r="F130" t="str">
            <v>D236</v>
          </cell>
          <cell r="G130" t="str">
            <v>Indiv. Agate eumo rouge/rouge ivoire mosaïque</v>
          </cell>
          <cell r="K130" t="str">
            <v>D235</v>
          </cell>
          <cell r="L130" t="str">
            <v>Stam 4 Agate eumo rouge/rouge ivoire mosaïque</v>
          </cell>
          <cell r="M130" t="str">
            <v xml:space="preserve">Stam 4: </v>
          </cell>
          <cell r="N130">
            <v>262</v>
          </cell>
        </row>
        <row r="131">
          <cell r="F131" t="str">
            <v>D238</v>
          </cell>
          <cell r="G131" t="str">
            <v>Indiv. Noir onyx blanc dominant/recessif</v>
          </cell>
          <cell r="K131" t="str">
            <v>D237</v>
          </cell>
          <cell r="L131" t="str">
            <v>Stam 4 Noir onyx blanc dominant/recessif</v>
          </cell>
          <cell r="M131" t="str">
            <v xml:space="preserve">Stam 4: </v>
          </cell>
          <cell r="N131">
            <v>264</v>
          </cell>
        </row>
        <row r="132">
          <cell r="F132" t="str">
            <v>D240</v>
          </cell>
          <cell r="G132" t="str">
            <v>Indiv. Brun onyx blanc dominant/recessif</v>
          </cell>
          <cell r="K132" t="str">
            <v>D239</v>
          </cell>
          <cell r="L132" t="str">
            <v>Stam 4 Brun onyx blanc dominant/recessif</v>
          </cell>
          <cell r="M132" t="str">
            <v xml:space="preserve">Stam 4: </v>
          </cell>
          <cell r="N132">
            <v>266</v>
          </cell>
        </row>
        <row r="133">
          <cell r="F133" t="str">
            <v>D242</v>
          </cell>
          <cell r="G133" t="str">
            <v>Indiv. Agate onyx blanc dominant/recessif</v>
          </cell>
          <cell r="K133" t="str">
            <v>D241</v>
          </cell>
          <cell r="L133" t="str">
            <v>Stam 4 Agate onyx blanc dominant/recessif</v>
          </cell>
          <cell r="M133" t="str">
            <v xml:space="preserve">Stam 4: </v>
          </cell>
          <cell r="N133">
            <v>268</v>
          </cell>
        </row>
        <row r="134">
          <cell r="F134" t="str">
            <v>D244</v>
          </cell>
          <cell r="G134" t="str">
            <v>Indiv. Noir onyx jaune/jaune ivoire intensif et schimmel</v>
          </cell>
          <cell r="K134" t="str">
            <v>D243</v>
          </cell>
          <cell r="L134" t="str">
            <v>Stam 4 Noir onyx jaune/jaune ivoire intensif et schimmel</v>
          </cell>
          <cell r="M134" t="str">
            <v>Stam 4:</v>
          </cell>
          <cell r="N134">
            <v>270</v>
          </cell>
        </row>
        <row r="135">
          <cell r="F135" t="str">
            <v>D246</v>
          </cell>
          <cell r="G135" t="str">
            <v>Indiv. Brun onyx jaune/jaune ivoire intensif et schimmel</v>
          </cell>
          <cell r="K135" t="str">
            <v>D245</v>
          </cell>
          <cell r="L135" t="str">
            <v>Stam 4 Brun onyx jaune/jaune ivoire intensif et schimmel</v>
          </cell>
          <cell r="M135" t="str">
            <v xml:space="preserve">Stam 4: </v>
          </cell>
          <cell r="N135">
            <v>272</v>
          </cell>
        </row>
        <row r="136">
          <cell r="F136" t="str">
            <v>D248</v>
          </cell>
          <cell r="G136" t="str">
            <v>Indiv. Agate onyx jaune/jaune ivoire intensif et schimmel</v>
          </cell>
          <cell r="K136" t="str">
            <v>D247</v>
          </cell>
          <cell r="L136" t="str">
            <v>Stam 4 Agate onyx jaune/jaune ivoire intensif et schimmel</v>
          </cell>
          <cell r="M136" t="str">
            <v>Stam 4</v>
          </cell>
          <cell r="N136">
            <v>274</v>
          </cell>
        </row>
        <row r="137">
          <cell r="F137" t="str">
            <v>D250</v>
          </cell>
          <cell r="G137" t="str">
            <v>Indiv. Noir onyx rouge/rouge ivoire intensif et schimmel</v>
          </cell>
          <cell r="K137" t="str">
            <v>D249</v>
          </cell>
          <cell r="L137" t="str">
            <v>Stam 4 Noir onyx rouge/rouge ivoire intensif et schimmel</v>
          </cell>
          <cell r="M137" t="str">
            <v xml:space="preserve">Stam 4: </v>
          </cell>
          <cell r="N137">
            <v>276</v>
          </cell>
        </row>
        <row r="138">
          <cell r="F138" t="str">
            <v>D252</v>
          </cell>
          <cell r="G138" t="str">
            <v>Indiv. Brun onyx rouge/rouge ivoire intensif et schimmel</v>
          </cell>
          <cell r="K138" t="str">
            <v>D251</v>
          </cell>
          <cell r="L138" t="str">
            <v>Stam 4 Brun onyx rouge/rouge ivoire intensif et schimmel</v>
          </cell>
          <cell r="M138" t="str">
            <v>Stam 4:</v>
          </cell>
          <cell r="N138">
            <v>278</v>
          </cell>
        </row>
        <row r="139">
          <cell r="F139" t="str">
            <v>D254</v>
          </cell>
          <cell r="G139" t="str">
            <v>Indiv. Agate onyx rouge/rouge ivoire intensif et schimmel</v>
          </cell>
          <cell r="K139" t="str">
            <v>D253</v>
          </cell>
          <cell r="L139" t="str">
            <v>Stam 4 Agate onyx rouge/rouge ivoire intensif et schimmel</v>
          </cell>
          <cell r="M139" t="str">
            <v xml:space="preserve">Stam 4: </v>
          </cell>
          <cell r="N139">
            <v>280</v>
          </cell>
        </row>
        <row r="140">
          <cell r="F140" t="str">
            <v>D256</v>
          </cell>
          <cell r="G140" t="str">
            <v>Indiv. Noir onyx jaune/jaune ivoire mosaïque</v>
          </cell>
          <cell r="K140" t="str">
            <v>D255</v>
          </cell>
          <cell r="L140" t="str">
            <v>Stam 4 Noir onyx jaune/jaune ivoire mosaïque</v>
          </cell>
          <cell r="M140" t="str">
            <v>Stam 4</v>
          </cell>
          <cell r="N140">
            <v>282</v>
          </cell>
        </row>
        <row r="141">
          <cell r="F141" t="str">
            <v>D258</v>
          </cell>
          <cell r="G141" t="str">
            <v>Indiv. Brun onyx jaune/jaune ivoire mosaïque</v>
          </cell>
          <cell r="K141" t="str">
            <v>D257</v>
          </cell>
          <cell r="L141" t="str">
            <v>Stam 4 Brun onyx jaune/jaune ivoire mosaïque</v>
          </cell>
          <cell r="M141" t="str">
            <v>Stam 4</v>
          </cell>
          <cell r="N141">
            <v>284</v>
          </cell>
        </row>
        <row r="142">
          <cell r="F142" t="str">
            <v>D260</v>
          </cell>
          <cell r="G142" t="str">
            <v>Indiv. Agate onyx jaune/jaune ivoire mosaïque</v>
          </cell>
          <cell r="K142" t="str">
            <v>D259</v>
          </cell>
          <cell r="L142" t="str">
            <v>Stam 4 Agate onyx jaune/jaune ivoire mosaïque</v>
          </cell>
          <cell r="M142" t="str">
            <v>Stam 4:</v>
          </cell>
          <cell r="N142">
            <v>286</v>
          </cell>
        </row>
        <row r="143">
          <cell r="F143" t="str">
            <v>D262</v>
          </cell>
          <cell r="G143" t="str">
            <v>Indiv. Noir onyx rouge/rouge ivoire mosaïque</v>
          </cell>
          <cell r="K143" t="str">
            <v>D261</v>
          </cell>
          <cell r="L143" t="str">
            <v>Stam 4 Noir onyx rouge/rouge ivoire mosaïque</v>
          </cell>
          <cell r="M143" t="str">
            <v xml:space="preserve">Stam 4: </v>
          </cell>
          <cell r="N143">
            <v>288</v>
          </cell>
        </row>
        <row r="144">
          <cell r="F144" t="str">
            <v>D264</v>
          </cell>
          <cell r="G144" t="str">
            <v>Indiv. Brun onyx rouge/rouge ivoire mosaïque</v>
          </cell>
          <cell r="K144" t="str">
            <v>D263</v>
          </cell>
          <cell r="L144" t="str">
            <v>Stam 4 Brun onyx rouge/rouge ivoire mosaïque</v>
          </cell>
          <cell r="M144" t="str">
            <v xml:space="preserve">Stam 4: </v>
          </cell>
          <cell r="N144">
            <v>290</v>
          </cell>
        </row>
        <row r="145">
          <cell r="F145" t="str">
            <v>D266</v>
          </cell>
          <cell r="G145" t="str">
            <v>Indiv. Agate onyx rouge/rouge ivoire mosaïque</v>
          </cell>
          <cell r="K145" t="str">
            <v>D265</v>
          </cell>
          <cell r="L145" t="str">
            <v>Stam 4 Agate onyx rouge/rouge ivoire mosaïque</v>
          </cell>
          <cell r="M145" t="str">
            <v xml:space="preserve">Stam 4: </v>
          </cell>
          <cell r="N145">
            <v>292</v>
          </cell>
        </row>
        <row r="146">
          <cell r="F146" t="str">
            <v>D268</v>
          </cell>
          <cell r="G146" t="str">
            <v>Indiv. Noir cobalt blanc dominant/recessif</v>
          </cell>
          <cell r="K146" t="str">
            <v>D267</v>
          </cell>
          <cell r="L146" t="str">
            <v>Stam 4 Noir cobalt blanc dominant/recessif</v>
          </cell>
          <cell r="M146" t="str">
            <v xml:space="preserve">Stam 4: </v>
          </cell>
          <cell r="N146">
            <v>294</v>
          </cell>
        </row>
        <row r="147">
          <cell r="F147" t="str">
            <v>D270</v>
          </cell>
          <cell r="G147" t="str">
            <v>Indiv. Brun cobalt blanc dominant/recessif</v>
          </cell>
          <cell r="K147" t="str">
            <v>D269</v>
          </cell>
          <cell r="L147" t="str">
            <v>Stam 4 Brun cobalt blanc dominant/recessif</v>
          </cell>
          <cell r="M147" t="str">
            <v>Stam 4:</v>
          </cell>
          <cell r="N147">
            <v>296</v>
          </cell>
        </row>
        <row r="148">
          <cell r="F148" t="str">
            <v>D272</v>
          </cell>
          <cell r="G148" t="str">
            <v>Indiv. Noir cobalt jaune/jaune ivoire intensif et schimmel</v>
          </cell>
          <cell r="K148" t="str">
            <v>D271</v>
          </cell>
          <cell r="L148" t="str">
            <v>Stam 4 Noir cobalt jaune/jaune ivoire intensif et schimmel</v>
          </cell>
          <cell r="M148" t="str">
            <v xml:space="preserve">Stam 4: </v>
          </cell>
          <cell r="N148">
            <v>298</v>
          </cell>
        </row>
        <row r="149">
          <cell r="F149" t="str">
            <v>D274</v>
          </cell>
          <cell r="G149" t="str">
            <v>Indiv. Brun cobalt jaune/jaune ivoire intensif et schimmel</v>
          </cell>
          <cell r="K149" t="str">
            <v>D273</v>
          </cell>
          <cell r="L149" t="str">
            <v>Stam 4 Brun cobalt jaune/jaune ivoire intensif et schimmel</v>
          </cell>
          <cell r="M149" t="str">
            <v>Stam 4</v>
          </cell>
          <cell r="N149">
            <v>300</v>
          </cell>
        </row>
        <row r="150">
          <cell r="F150" t="str">
            <v>D276</v>
          </cell>
          <cell r="G150" t="str">
            <v>Indiv. Noir cobalt rouge/rouge ivoire intensif et schimmel</v>
          </cell>
          <cell r="K150" t="str">
            <v>D275</v>
          </cell>
          <cell r="L150" t="str">
            <v>Stam 4 Noir cobalt rouge/rouge ivoire intensif et schimmel</v>
          </cell>
          <cell r="M150" t="str">
            <v>Stam 4</v>
          </cell>
          <cell r="N150">
            <v>302</v>
          </cell>
        </row>
        <row r="151">
          <cell r="F151" t="str">
            <v>D278</v>
          </cell>
          <cell r="G151" t="str">
            <v>Indiv. Brun cobalt rouge/rouge ivoire intensif et schimmel</v>
          </cell>
          <cell r="K151" t="str">
            <v>D277</v>
          </cell>
          <cell r="L151" t="str">
            <v>Stam 4 Brun cobalt rouge/rouge ivoire intensif et schimmel</v>
          </cell>
          <cell r="M151" t="str">
            <v>Stam 4:</v>
          </cell>
          <cell r="N151">
            <v>304</v>
          </cell>
        </row>
        <row r="152">
          <cell r="F152" t="str">
            <v>D280</v>
          </cell>
          <cell r="G152" t="str">
            <v>Indiv. Noir cobalt jaune/jaune ivoire mosaïque</v>
          </cell>
          <cell r="K152" t="str">
            <v>D279</v>
          </cell>
          <cell r="L152" t="str">
            <v>Stam 4 Noir cobalt jaune/jaune ivoire mosaïque</v>
          </cell>
          <cell r="M152" t="str">
            <v xml:space="preserve">Stam 4: </v>
          </cell>
          <cell r="N152">
            <v>306</v>
          </cell>
        </row>
        <row r="153">
          <cell r="F153" t="str">
            <v>D282</v>
          </cell>
          <cell r="G153" t="str">
            <v>Indiv. Brun cobalt jaune/jaune ivoire mosaïque</v>
          </cell>
          <cell r="K153" t="str">
            <v>D281</v>
          </cell>
          <cell r="L153" t="str">
            <v>Stam 4 Brun cobalt jaune/jaune ivoire mosaïque</v>
          </cell>
          <cell r="M153" t="str">
            <v xml:space="preserve">Stam 4: </v>
          </cell>
          <cell r="N153">
            <v>308</v>
          </cell>
        </row>
        <row r="154">
          <cell r="F154" t="str">
            <v>D284</v>
          </cell>
          <cell r="G154" t="str">
            <v>Indiv. Noir cobalt rouge/rouge ivoire mosaïque</v>
          </cell>
          <cell r="K154" t="str">
            <v>D283</v>
          </cell>
          <cell r="L154" t="str">
            <v>Stam 4 Noir cobalt rouge/rouge ivoire mosaïque</v>
          </cell>
          <cell r="M154" t="str">
            <v xml:space="preserve">Stam 4: </v>
          </cell>
          <cell r="N154">
            <v>310</v>
          </cell>
        </row>
        <row r="155">
          <cell r="F155" t="str">
            <v>D286</v>
          </cell>
          <cell r="G155" t="str">
            <v>Indiv. Brun cobalt rouge/rouge ivoire mosaïque</v>
          </cell>
          <cell r="K155" t="str">
            <v>D285</v>
          </cell>
          <cell r="L155" t="str">
            <v>Stam 4 Brun cobalt rouge/rouge ivoire mosaïque</v>
          </cell>
          <cell r="M155" t="str">
            <v xml:space="preserve">Stam 4: </v>
          </cell>
          <cell r="N155">
            <v>312</v>
          </cell>
        </row>
        <row r="156">
          <cell r="F156" t="str">
            <v>D288</v>
          </cell>
          <cell r="G156" t="str">
            <v>Indiv.  Lipochromes jaune intensif ailes blanches</v>
          </cell>
          <cell r="K156" t="str">
            <v>D287</v>
          </cell>
          <cell r="L156" t="str">
            <v>Stam 4 Lipochromes jaune intensif ailes blanches</v>
          </cell>
          <cell r="M156" t="str">
            <v>Stam 4:</v>
          </cell>
          <cell r="N156">
            <v>314</v>
          </cell>
        </row>
        <row r="157">
          <cell r="F157" t="str">
            <v>D290</v>
          </cell>
          <cell r="G157" t="str">
            <v>Indiv. Lipochromes jaune schimmel ailes blanches</v>
          </cell>
          <cell r="K157" t="str">
            <v>D289</v>
          </cell>
          <cell r="L157" t="str">
            <v>Stam 4 Lipochromes jaune schimmel ailes blanches</v>
          </cell>
          <cell r="M157" t="str">
            <v xml:space="preserve">Stam 4: </v>
          </cell>
          <cell r="N157">
            <v>316</v>
          </cell>
        </row>
        <row r="158">
          <cell r="F158" t="str">
            <v>D292</v>
          </cell>
          <cell r="G158" t="str">
            <v>Indiv. Lipochromes jaune ivoire intensif ailes blanches</v>
          </cell>
          <cell r="K158" t="str">
            <v>D291</v>
          </cell>
          <cell r="L158" t="str">
            <v>Stam 4 Lipochromes jaune ivoire intensif ailes blanches</v>
          </cell>
          <cell r="M158" t="str">
            <v>Stam 4</v>
          </cell>
          <cell r="N158">
            <v>318</v>
          </cell>
        </row>
        <row r="159">
          <cell r="F159" t="str">
            <v>D294</v>
          </cell>
          <cell r="G159" t="str">
            <v>Indiv. Lipochromes jaune ivoire schimmel ailes blanches</v>
          </cell>
          <cell r="K159" t="str">
            <v>D293</v>
          </cell>
          <cell r="L159" t="str">
            <v>Stam 4 Lipochromes jaune ivoire schimmel ailes blanches</v>
          </cell>
          <cell r="M159" t="str">
            <v xml:space="preserve">Stam 4: </v>
          </cell>
          <cell r="N159">
            <v>320</v>
          </cell>
        </row>
        <row r="160">
          <cell r="F160" t="str">
            <v>D296</v>
          </cell>
          <cell r="G160" t="str">
            <v>Indiv. Lipochromes rouge intensif ailes blanches</v>
          </cell>
          <cell r="K160" t="str">
            <v>D295</v>
          </cell>
          <cell r="L160" t="str">
            <v>Stam 4 Lipochromes rouge intensif ailes blanches</v>
          </cell>
          <cell r="M160" t="str">
            <v xml:space="preserve">Stam 4: </v>
          </cell>
          <cell r="N160">
            <v>322</v>
          </cell>
        </row>
        <row r="161">
          <cell r="F161" t="str">
            <v>D298</v>
          </cell>
          <cell r="G161" t="str">
            <v>Indiv. Lipochromes rouge schimmel ailes blanches</v>
          </cell>
          <cell r="K161" t="str">
            <v>D297</v>
          </cell>
          <cell r="L161" t="str">
            <v>Stam 4 Lipochromes rouge schimmel ailes blanches</v>
          </cell>
          <cell r="M161" t="str">
            <v xml:space="preserve">Stam 4: </v>
          </cell>
          <cell r="N161">
            <v>324</v>
          </cell>
        </row>
        <row r="162">
          <cell r="F162" t="str">
            <v>D300</v>
          </cell>
          <cell r="G162" t="str">
            <v>Indiv. Lipochromes rouge ivoire intensif ailes blanches</v>
          </cell>
          <cell r="K162" t="str">
            <v>D299</v>
          </cell>
          <cell r="L162" t="str">
            <v>Stam 4 Lipochromes rouge ivoire intensif ailes blanches</v>
          </cell>
          <cell r="M162" t="str">
            <v>Stam 4:</v>
          </cell>
          <cell r="N162">
            <v>326</v>
          </cell>
        </row>
        <row r="163">
          <cell r="F163" t="str">
            <v>D302</v>
          </cell>
          <cell r="G163" t="str">
            <v>Indiv. Lipochromes rouge ivoire  schimmel ailes blanches</v>
          </cell>
          <cell r="K163" t="str">
            <v>D301</v>
          </cell>
          <cell r="L163" t="str">
            <v>Stam 4Lipochromes rouge ivoire  schimmel ailes blanches</v>
          </cell>
          <cell r="M163" t="str">
            <v xml:space="preserve">Stam 4: </v>
          </cell>
          <cell r="N163">
            <v>328</v>
          </cell>
        </row>
        <row r="164">
          <cell r="F164" t="str">
            <v>D304</v>
          </cell>
          <cell r="G164" t="str">
            <v>Indiv. Nouvelles mutations en étude ( pas de médailles )</v>
          </cell>
          <cell r="K164" t="str">
            <v>D303</v>
          </cell>
          <cell r="L164" t="str">
            <v>Stam 4 Nouvelles mutations en étude ( pas de médailles )</v>
          </cell>
          <cell r="M164" t="str">
            <v>Stam 4</v>
          </cell>
          <cell r="N164">
            <v>330</v>
          </cell>
        </row>
        <row r="165">
          <cell r="F165" t="str">
            <v>E2</v>
          </cell>
          <cell r="G165" t="str">
            <v>Frisés Parisien</v>
          </cell>
          <cell r="K165" t="str">
            <v>E1</v>
          </cell>
          <cell r="L165" t="str">
            <v>Frisés Parisien</v>
          </cell>
          <cell r="M165" t="str">
            <v>Stam 4:</v>
          </cell>
          <cell r="N165">
            <v>336</v>
          </cell>
        </row>
        <row r="166">
          <cell r="F166" t="str">
            <v>E4</v>
          </cell>
          <cell r="G166" t="str">
            <v>Arriciato Gigante Italiano (AGI)</v>
          </cell>
          <cell r="K166" t="str">
            <v>E3</v>
          </cell>
          <cell r="L166" t="str">
            <v>Arriciato Gigante Italiano (AGI)</v>
          </cell>
          <cell r="M166" t="str">
            <v>Stam 4:</v>
          </cell>
          <cell r="N166">
            <v>338</v>
          </cell>
        </row>
        <row r="167">
          <cell r="F167" t="str">
            <v>E6</v>
          </cell>
          <cell r="G167" t="str">
            <v>Padovan huppé</v>
          </cell>
          <cell r="K167" t="str">
            <v>E5</v>
          </cell>
          <cell r="L167" t="str">
            <v>Padovan huppé</v>
          </cell>
          <cell r="M167" t="str">
            <v>Stam 4:</v>
          </cell>
          <cell r="N167">
            <v>340</v>
          </cell>
        </row>
        <row r="168">
          <cell r="F168" t="str">
            <v>E8</v>
          </cell>
          <cell r="G168" t="str">
            <v>Padovan non huppé</v>
          </cell>
          <cell r="K168" t="str">
            <v>E7</v>
          </cell>
          <cell r="L168" t="str">
            <v>Padovan non huppé</v>
          </cell>
          <cell r="M168" t="str">
            <v>Stam 4:</v>
          </cell>
          <cell r="N168">
            <v>342</v>
          </cell>
        </row>
        <row r="169">
          <cell r="F169" t="str">
            <v>E10</v>
          </cell>
          <cell r="G169" t="str">
            <v>Frisé du Nord</v>
          </cell>
          <cell r="K169" t="str">
            <v>E9</v>
          </cell>
          <cell r="L169" t="str">
            <v>Frisé du Nord</v>
          </cell>
          <cell r="M169" t="str">
            <v>Stam 4:</v>
          </cell>
          <cell r="N169">
            <v>344</v>
          </cell>
        </row>
        <row r="170">
          <cell r="F170" t="str">
            <v>E12</v>
          </cell>
          <cell r="G170" t="str">
            <v>Fiorino huppé</v>
          </cell>
          <cell r="K170" t="str">
            <v>E11</v>
          </cell>
          <cell r="L170" t="str">
            <v>Fiorino huppé</v>
          </cell>
          <cell r="M170" t="str">
            <v>Stam 4:</v>
          </cell>
          <cell r="N170">
            <v>346</v>
          </cell>
        </row>
        <row r="171">
          <cell r="F171" t="str">
            <v>E14</v>
          </cell>
          <cell r="G171" t="str">
            <v>Fiorino non huppé</v>
          </cell>
          <cell r="K171" t="str">
            <v>E13</v>
          </cell>
          <cell r="L171" t="str">
            <v>Fiorino non huppé</v>
          </cell>
          <cell r="M171" t="str">
            <v>Stam 4:</v>
          </cell>
          <cell r="N171">
            <v>348</v>
          </cell>
        </row>
        <row r="172">
          <cell r="F172" t="str">
            <v>E16</v>
          </cell>
          <cell r="G172" t="str">
            <v>Mehringer</v>
          </cell>
          <cell r="K172" t="str">
            <v>E15</v>
          </cell>
          <cell r="L172" t="str">
            <v>Mehringer</v>
          </cell>
          <cell r="M172" t="str">
            <v>Stam</v>
          </cell>
          <cell r="N172">
            <v>350</v>
          </cell>
        </row>
        <row r="173">
          <cell r="F173" t="str">
            <v>E18</v>
          </cell>
          <cell r="G173" t="str">
            <v>Frisé du Sud</v>
          </cell>
          <cell r="K173" t="str">
            <v>E17</v>
          </cell>
          <cell r="L173" t="str">
            <v>Frisé du Sud</v>
          </cell>
          <cell r="M173" t="str">
            <v>Stam 4:</v>
          </cell>
          <cell r="N173">
            <v>352</v>
          </cell>
        </row>
        <row r="174">
          <cell r="F174" t="str">
            <v>E20</v>
          </cell>
          <cell r="G174" t="str">
            <v>Frisé Suisse</v>
          </cell>
          <cell r="K174" t="str">
            <v>E19</v>
          </cell>
          <cell r="L174" t="str">
            <v>Frisé Suisse</v>
          </cell>
          <cell r="M174" t="str">
            <v>Stam 4:</v>
          </cell>
          <cell r="N174">
            <v>354</v>
          </cell>
        </row>
        <row r="175">
          <cell r="F175" t="str">
            <v>E22</v>
          </cell>
          <cell r="G175" t="str">
            <v>Gibber Italicus</v>
          </cell>
          <cell r="K175" t="str">
            <v>E21</v>
          </cell>
          <cell r="L175" t="str">
            <v>Gibber Italicus</v>
          </cell>
          <cell r="M175" t="str">
            <v>Stam 4:</v>
          </cell>
          <cell r="N175">
            <v>356</v>
          </cell>
        </row>
        <row r="176">
          <cell r="F176" t="str">
            <v>E24</v>
          </cell>
          <cell r="G176" t="str">
            <v>Giboso Espańol</v>
          </cell>
          <cell r="K176" t="str">
            <v>E23</v>
          </cell>
          <cell r="L176" t="str">
            <v>Giboso Espańol</v>
          </cell>
          <cell r="M176" t="str">
            <v>Stam 4:</v>
          </cell>
          <cell r="N176">
            <v>358</v>
          </cell>
        </row>
        <row r="177">
          <cell r="F177" t="str">
            <v>E26</v>
          </cell>
          <cell r="G177" t="str">
            <v>Melado Tinerfeńo</v>
          </cell>
          <cell r="K177" t="str">
            <v>E25</v>
          </cell>
          <cell r="L177" t="str">
            <v>Melado Tinerfeńo</v>
          </cell>
          <cell r="M177" t="str">
            <v>Stam 4:</v>
          </cell>
          <cell r="N177">
            <v>360</v>
          </cell>
        </row>
        <row r="178">
          <cell r="F178" t="str">
            <v>E28</v>
          </cell>
          <cell r="G178" t="str">
            <v>Bossu Belge</v>
          </cell>
          <cell r="K178" t="str">
            <v>E27</v>
          </cell>
          <cell r="L178" t="str">
            <v>Bossu Belge</v>
          </cell>
          <cell r="M178" t="str">
            <v>Stam 4:</v>
          </cell>
          <cell r="N178">
            <v>362</v>
          </cell>
        </row>
        <row r="179">
          <cell r="F179" t="str">
            <v>E30</v>
          </cell>
          <cell r="G179" t="str">
            <v>Scotch Fancy</v>
          </cell>
          <cell r="K179" t="str">
            <v>E29</v>
          </cell>
          <cell r="L179" t="str">
            <v>Scotch Fancy</v>
          </cell>
          <cell r="M179" t="str">
            <v>Stam 4:</v>
          </cell>
          <cell r="N179">
            <v>364</v>
          </cell>
        </row>
        <row r="180">
          <cell r="F180" t="str">
            <v>E32</v>
          </cell>
          <cell r="G180" t="str">
            <v>Japan Hoso</v>
          </cell>
          <cell r="K180" t="str">
            <v>E31</v>
          </cell>
          <cell r="L180" t="str">
            <v>Japan Hoso</v>
          </cell>
          <cell r="M180" t="str">
            <v>Stam 4:</v>
          </cell>
          <cell r="N180">
            <v>366</v>
          </cell>
        </row>
        <row r="181">
          <cell r="F181" t="str">
            <v>E34</v>
          </cell>
          <cell r="G181" t="str">
            <v>Munchener</v>
          </cell>
          <cell r="K181" t="str">
            <v>E33</v>
          </cell>
          <cell r="L181" t="str">
            <v>Munchener</v>
          </cell>
          <cell r="M181" t="str">
            <v>Stam 4:</v>
          </cell>
          <cell r="N181">
            <v>368</v>
          </cell>
        </row>
        <row r="182">
          <cell r="F182" t="str">
            <v>E36</v>
          </cell>
          <cell r="G182" t="str">
            <v>Border</v>
          </cell>
          <cell r="K182" t="str">
            <v>E35</v>
          </cell>
          <cell r="L182" t="str">
            <v>Border</v>
          </cell>
          <cell r="M182" t="str">
            <v>Stam 4:</v>
          </cell>
          <cell r="N182">
            <v>370</v>
          </cell>
        </row>
        <row r="183">
          <cell r="F183" t="str">
            <v>E38</v>
          </cell>
          <cell r="G183" t="str">
            <v>Fife Fancy</v>
          </cell>
          <cell r="K183" t="str">
            <v>E37</v>
          </cell>
          <cell r="L183" t="str">
            <v>Fife Fancy</v>
          </cell>
          <cell r="M183" t="str">
            <v>Stam 4:</v>
          </cell>
          <cell r="N183">
            <v>372</v>
          </cell>
        </row>
        <row r="184">
          <cell r="F184" t="str">
            <v>E40</v>
          </cell>
          <cell r="G184" t="str">
            <v>Norwich</v>
          </cell>
          <cell r="K184" t="str">
            <v>E39</v>
          </cell>
          <cell r="L184" t="str">
            <v>Norwich</v>
          </cell>
          <cell r="M184" t="str">
            <v>Stam 4:</v>
          </cell>
          <cell r="N184">
            <v>374</v>
          </cell>
        </row>
        <row r="185">
          <cell r="F185" t="str">
            <v>E42</v>
          </cell>
          <cell r="G185" t="str">
            <v>Yorkshire</v>
          </cell>
          <cell r="K185" t="str">
            <v>E41</v>
          </cell>
          <cell r="L185" t="str">
            <v>Yorkshire</v>
          </cell>
          <cell r="M185" t="str">
            <v>Stam 4:</v>
          </cell>
          <cell r="N185">
            <v>376</v>
          </cell>
        </row>
        <row r="186">
          <cell r="F186" t="str">
            <v>E44</v>
          </cell>
          <cell r="G186" t="str">
            <v>Bernois</v>
          </cell>
          <cell r="K186" t="str">
            <v>E43</v>
          </cell>
          <cell r="L186" t="str">
            <v>Bernois</v>
          </cell>
          <cell r="M186" t="str">
            <v>Stam 4:</v>
          </cell>
          <cell r="N186">
            <v>378</v>
          </cell>
        </row>
        <row r="187">
          <cell r="F187" t="str">
            <v>E46</v>
          </cell>
          <cell r="G187" t="str">
            <v>Llarguet Espańol</v>
          </cell>
          <cell r="K187" t="str">
            <v>E45</v>
          </cell>
          <cell r="L187" t="str">
            <v>Llarguet Espańol</v>
          </cell>
          <cell r="M187" t="str">
            <v>Stam 4:</v>
          </cell>
          <cell r="N187">
            <v>380</v>
          </cell>
        </row>
        <row r="188">
          <cell r="F188" t="str">
            <v>E48</v>
          </cell>
          <cell r="G188" t="str">
            <v>Raza Espańol</v>
          </cell>
          <cell r="K188" t="str">
            <v>E47</v>
          </cell>
          <cell r="L188" t="str">
            <v>Raza Espańol</v>
          </cell>
          <cell r="M188" t="str">
            <v>Stam 4:</v>
          </cell>
          <cell r="N188">
            <v>382</v>
          </cell>
        </row>
        <row r="189">
          <cell r="F189" t="str">
            <v>E50</v>
          </cell>
          <cell r="G189" t="str">
            <v>Irish fancy</v>
          </cell>
          <cell r="K189" t="str">
            <v>E49</v>
          </cell>
          <cell r="L189" t="str">
            <v>Irish fancy</v>
          </cell>
          <cell r="M189" t="str">
            <v>Stam 4:</v>
          </cell>
          <cell r="N189">
            <v>384</v>
          </cell>
        </row>
        <row r="190">
          <cell r="F190" t="str">
            <v>E52</v>
          </cell>
          <cell r="G190" t="str">
            <v>Lancashire copy</v>
          </cell>
          <cell r="K190" t="str">
            <v>E51</v>
          </cell>
          <cell r="L190" t="str">
            <v>Lancashire copy</v>
          </cell>
          <cell r="M190" t="str">
            <v>Stam 4:</v>
          </cell>
          <cell r="N190">
            <v>386</v>
          </cell>
        </row>
        <row r="191">
          <cell r="F191" t="str">
            <v>E54</v>
          </cell>
          <cell r="G191" t="str">
            <v>Lancashire plainhead</v>
          </cell>
          <cell r="K191" t="str">
            <v>E53</v>
          </cell>
          <cell r="L191" t="str">
            <v>Lancashire plainhead</v>
          </cell>
          <cell r="M191" t="str">
            <v>Stam 4:</v>
          </cell>
          <cell r="N191">
            <v>388</v>
          </cell>
        </row>
        <row r="192">
          <cell r="F192" t="str">
            <v>E56</v>
          </cell>
          <cell r="G192" t="str">
            <v>Crested</v>
          </cell>
          <cell r="K192" t="str">
            <v>E55</v>
          </cell>
          <cell r="L192" t="str">
            <v>Crested</v>
          </cell>
          <cell r="M192" t="str">
            <v>Stam 4:</v>
          </cell>
          <cell r="N192">
            <v>390</v>
          </cell>
        </row>
        <row r="193">
          <cell r="F193" t="str">
            <v>E58</v>
          </cell>
          <cell r="G193" t="str">
            <v>Crestbred</v>
          </cell>
          <cell r="K193" t="str">
            <v>E57</v>
          </cell>
          <cell r="L193" t="str">
            <v>Crestbred</v>
          </cell>
          <cell r="M193" t="str">
            <v>Stam 4:</v>
          </cell>
          <cell r="N193">
            <v>392</v>
          </cell>
        </row>
        <row r="194">
          <cell r="F194" t="str">
            <v>E60</v>
          </cell>
          <cell r="G194" t="str">
            <v>Gloster Corona</v>
          </cell>
          <cell r="K194" t="str">
            <v>E59</v>
          </cell>
          <cell r="L194" t="str">
            <v>Gloster Corona</v>
          </cell>
          <cell r="M194" t="str">
            <v>Stam 4:</v>
          </cell>
          <cell r="N194">
            <v>394</v>
          </cell>
        </row>
        <row r="195">
          <cell r="F195" t="str">
            <v>E62</v>
          </cell>
          <cell r="G195" t="str">
            <v>Gloster Consort</v>
          </cell>
          <cell r="K195" t="str">
            <v>E61</v>
          </cell>
          <cell r="L195" t="str">
            <v>Gloster Consort</v>
          </cell>
          <cell r="M195" t="str">
            <v>Stam 4:</v>
          </cell>
          <cell r="N195">
            <v>396</v>
          </cell>
        </row>
        <row r="196">
          <cell r="F196" t="str">
            <v>E64</v>
          </cell>
          <cell r="G196" t="str">
            <v>Huppé Allemand</v>
          </cell>
          <cell r="K196" t="str">
            <v>E63</v>
          </cell>
          <cell r="L196" t="str">
            <v>Huppé Allemand</v>
          </cell>
          <cell r="M196" t="str">
            <v>Stam 4:</v>
          </cell>
          <cell r="N196">
            <v>398</v>
          </cell>
        </row>
        <row r="197">
          <cell r="F197" t="str">
            <v>E66</v>
          </cell>
          <cell r="G197" t="str">
            <v>Rheinländer huppé</v>
          </cell>
          <cell r="K197" t="str">
            <v>E65</v>
          </cell>
          <cell r="L197" t="str">
            <v>Rheinländer huppé</v>
          </cell>
          <cell r="M197" t="str">
            <v>Stam 4:</v>
          </cell>
          <cell r="N197">
            <v>400</v>
          </cell>
        </row>
        <row r="198">
          <cell r="F198" t="str">
            <v>E68</v>
          </cell>
          <cell r="G198" t="str">
            <v>Rheinländer non huppé</v>
          </cell>
          <cell r="K198" t="str">
            <v>E67</v>
          </cell>
          <cell r="L198" t="str">
            <v>Rheinländer non huppé</v>
          </cell>
          <cell r="M198" t="str">
            <v>Stam 4:</v>
          </cell>
          <cell r="N198">
            <v>402</v>
          </cell>
        </row>
        <row r="199">
          <cell r="F199" t="str">
            <v>E70</v>
          </cell>
          <cell r="G199" t="str">
            <v>Lizard</v>
          </cell>
          <cell r="K199" t="str">
            <v>E69</v>
          </cell>
          <cell r="L199" t="str">
            <v>Lizard</v>
          </cell>
          <cell r="M199" t="str">
            <v>Stam 4:</v>
          </cell>
          <cell r="N199">
            <v>404</v>
          </cell>
        </row>
        <row r="200">
          <cell r="F200" t="str">
            <v>E72</v>
          </cell>
          <cell r="G200" t="str">
            <v>Nouvelles races en étude</v>
          </cell>
          <cell r="K200" t="str">
            <v>E71</v>
          </cell>
          <cell r="L200" t="str">
            <v>Nouvelles races en étude</v>
          </cell>
          <cell r="M200" t="str">
            <v>Stam 4:</v>
          </cell>
          <cell r="N200">
            <v>406</v>
          </cell>
        </row>
        <row r="201">
          <cell r="F201" t="str">
            <v>F12</v>
          </cell>
          <cell r="G201" t="str">
            <v>Gris</v>
          </cell>
          <cell r="K201" t="str">
            <v>F11</v>
          </cell>
          <cell r="L201" t="str">
            <v>Gris</v>
          </cell>
          <cell r="M201" t="str">
            <v>Stam 4</v>
          </cell>
          <cell r="N201">
            <v>421</v>
          </cell>
        </row>
        <row r="202">
          <cell r="F202" t="str">
            <v>F14</v>
          </cell>
          <cell r="G202" t="str">
            <v>Brun</v>
          </cell>
          <cell r="K202" t="str">
            <v>F13</v>
          </cell>
          <cell r="L202" t="str">
            <v>Brun</v>
          </cell>
          <cell r="M202" t="str">
            <v>Stam 4</v>
          </cell>
          <cell r="N202">
            <v>423</v>
          </cell>
        </row>
        <row r="203">
          <cell r="F203" t="str">
            <v>F16</v>
          </cell>
          <cell r="G203" t="str">
            <v xml:space="preserve">Dos pâle gris </v>
          </cell>
          <cell r="K203" t="str">
            <v>F15</v>
          </cell>
          <cell r="L203" t="str">
            <v xml:space="preserve">Dos pâle gris </v>
          </cell>
          <cell r="M203" t="str">
            <v>Stam 4</v>
          </cell>
          <cell r="N203">
            <v>425</v>
          </cell>
        </row>
        <row r="204">
          <cell r="F204" t="str">
            <v>F18</v>
          </cell>
          <cell r="G204" t="str">
            <v xml:space="preserve">Dos pâle brun </v>
          </cell>
          <cell r="K204" t="str">
            <v>F17</v>
          </cell>
          <cell r="L204" t="str">
            <v xml:space="preserve">Dos pâle brun </v>
          </cell>
          <cell r="M204" t="str">
            <v>Stam 4</v>
          </cell>
          <cell r="N204">
            <v>427</v>
          </cell>
        </row>
        <row r="205">
          <cell r="F205" t="str">
            <v>F110</v>
          </cell>
          <cell r="G205" t="str">
            <v xml:space="preserve">Masqué gris </v>
          </cell>
          <cell r="K205" t="str">
            <v>F19</v>
          </cell>
          <cell r="L205" t="str">
            <v xml:space="preserve">Masqué gris </v>
          </cell>
          <cell r="M205" t="str">
            <v>Stam 4</v>
          </cell>
          <cell r="N205">
            <v>429</v>
          </cell>
        </row>
        <row r="206">
          <cell r="F206" t="str">
            <v>F112</v>
          </cell>
          <cell r="G206" t="str">
            <v>Masqué brun</v>
          </cell>
          <cell r="K206" t="str">
            <v>F111</v>
          </cell>
          <cell r="L206" t="str">
            <v>Masqué brun</v>
          </cell>
          <cell r="M206" t="str">
            <v>Stam 4</v>
          </cell>
          <cell r="N206">
            <v>431</v>
          </cell>
        </row>
        <row r="207">
          <cell r="F207" t="str">
            <v>F114</v>
          </cell>
          <cell r="G207" t="str">
            <v>Poitrine noire gris, brun, dos pâle, masqué</v>
          </cell>
          <cell r="K207" t="str">
            <v>F113</v>
          </cell>
          <cell r="L207" t="str">
            <v>Poitrine noire gris, brun, dos pâle, masqué</v>
          </cell>
          <cell r="M207" t="str">
            <v>Stam 4</v>
          </cell>
          <cell r="N207">
            <v>433</v>
          </cell>
        </row>
        <row r="208">
          <cell r="F208" t="str">
            <v>F116</v>
          </cell>
          <cell r="G208" t="str">
            <v>Poitrine orange gris, brun, dos pâle, masqué</v>
          </cell>
          <cell r="K208" t="str">
            <v>F115</v>
          </cell>
          <cell r="L208" t="str">
            <v>Poitrine orange gris, brun, dos pâle, masqué</v>
          </cell>
          <cell r="M208" t="str">
            <v>Stam 4</v>
          </cell>
          <cell r="N208">
            <v>435</v>
          </cell>
        </row>
        <row r="209">
          <cell r="F209" t="str">
            <v>F118</v>
          </cell>
          <cell r="G209" t="str">
            <v>Face noire (black-face) gris, brun, dos pâle, masqué</v>
          </cell>
          <cell r="K209" t="str">
            <v>F117</v>
          </cell>
          <cell r="L209" t="str">
            <v>Face noire (black-face) gris, brun, dos pâle, masqué</v>
          </cell>
          <cell r="M209" t="str">
            <v>Stam 4</v>
          </cell>
          <cell r="N209">
            <v>437</v>
          </cell>
        </row>
        <row r="210">
          <cell r="F210" t="str">
            <v>F120</v>
          </cell>
          <cell r="G210" t="str">
            <v>Joues noires gris,  brun, dos pâle, masqué</v>
          </cell>
          <cell r="K210" t="str">
            <v>F119</v>
          </cell>
          <cell r="L210" t="str">
            <v>Joues noires gris,  brun, dos pâle, masqué</v>
          </cell>
          <cell r="M210" t="str">
            <v xml:space="preserve">Stam 4 </v>
          </cell>
          <cell r="N210">
            <v>439</v>
          </cell>
        </row>
        <row r="211">
          <cell r="F211" t="str">
            <v>F122</v>
          </cell>
          <cell r="G211" t="str">
            <v>Dilué (pastel) gris, brun, dos pâle, masqué</v>
          </cell>
          <cell r="K211" t="str">
            <v>F121</v>
          </cell>
          <cell r="L211" t="str">
            <v>Dilué (pastel) gris, brun, dos pâle, masqué</v>
          </cell>
          <cell r="M211" t="str">
            <v>Stam 4</v>
          </cell>
          <cell r="N211">
            <v>441</v>
          </cell>
        </row>
        <row r="212">
          <cell r="F212" t="str">
            <v>F124</v>
          </cell>
          <cell r="G212" t="str">
            <v>Topaze (agate) gris,  brun, dos pâle</v>
          </cell>
          <cell r="K212" t="str">
            <v>F123</v>
          </cell>
          <cell r="L212" t="str">
            <v>Topaze (agate) gris,  brun, dos pâle</v>
          </cell>
          <cell r="M212" t="str">
            <v xml:space="preserve">Stam 4    </v>
          </cell>
          <cell r="N212">
            <v>443</v>
          </cell>
        </row>
        <row r="213">
          <cell r="F213" t="str">
            <v>F126</v>
          </cell>
          <cell r="G213" t="str">
            <v>Phaéo (isabelle)</v>
          </cell>
          <cell r="K213" t="str">
            <v>F125</v>
          </cell>
          <cell r="L213" t="str">
            <v>Phaéo (isabelle)</v>
          </cell>
          <cell r="M213" t="str">
            <v xml:space="preserve">Stam 4   </v>
          </cell>
          <cell r="N213">
            <v>445</v>
          </cell>
        </row>
        <row r="214">
          <cell r="F214" t="str">
            <v>F128</v>
          </cell>
          <cell r="G214" t="str">
            <v>Joues grises et brunes</v>
          </cell>
          <cell r="K214" t="str">
            <v>F127</v>
          </cell>
          <cell r="L214" t="str">
            <v>Joues grises et brunes</v>
          </cell>
          <cell r="M214" t="str">
            <v>Stam 4</v>
          </cell>
          <cell r="N214">
            <v>447</v>
          </cell>
        </row>
        <row r="215">
          <cell r="F215" t="str">
            <v>F130</v>
          </cell>
          <cell r="G215" t="str">
            <v>Poitrine blanche gris, brun</v>
          </cell>
          <cell r="K215" t="str">
            <v>F129</v>
          </cell>
          <cell r="L215" t="str">
            <v>Poitrine blanche gris, brun</v>
          </cell>
          <cell r="M215" t="str">
            <v>Stam 4</v>
          </cell>
          <cell r="N215">
            <v>449</v>
          </cell>
        </row>
        <row r="216">
          <cell r="F216" t="str">
            <v>F132</v>
          </cell>
          <cell r="G216" t="str">
            <v xml:space="preserve">Blanc, Sellé, </v>
          </cell>
          <cell r="K216" t="str">
            <v>F131</v>
          </cell>
          <cell r="L216" t="str">
            <v xml:space="preserve">Blanc, Sellé, </v>
          </cell>
          <cell r="M216" t="str">
            <v>Stam 4</v>
          </cell>
          <cell r="N216">
            <v>451</v>
          </cell>
        </row>
        <row r="217">
          <cell r="F217" t="str">
            <v>F134</v>
          </cell>
          <cell r="G217" t="str">
            <v xml:space="preserve">Becs jaunes toutes couleurs   </v>
          </cell>
          <cell r="K217" t="str">
            <v>F133</v>
          </cell>
          <cell r="L217" t="str">
            <v xml:space="preserve">Becs jaunes toutes couleurs   </v>
          </cell>
          <cell r="M217" t="str">
            <v xml:space="preserve">Stam 4  </v>
          </cell>
          <cell r="N217">
            <v>453</v>
          </cell>
        </row>
        <row r="218">
          <cell r="F218" t="str">
            <v>F136</v>
          </cell>
          <cell r="G218" t="str">
            <v>Huppé toutes couleurs</v>
          </cell>
          <cell r="K218" t="str">
            <v>F135</v>
          </cell>
          <cell r="L218" t="str">
            <v>Huppé toutes couleurs</v>
          </cell>
          <cell r="M218" t="str">
            <v xml:space="preserve">Stam 4        </v>
          </cell>
          <cell r="N218">
            <v>455</v>
          </cell>
        </row>
        <row r="219">
          <cell r="F219" t="str">
            <v>F138</v>
          </cell>
          <cell r="G219" t="str">
            <v>Autres : combinaisons de mutation</v>
          </cell>
          <cell r="K219" t="str">
            <v>F137</v>
          </cell>
          <cell r="L219" t="str">
            <v>Autres : combinaisons de mutation</v>
          </cell>
          <cell r="M219" t="str">
            <v>Stam 4</v>
          </cell>
          <cell r="N219">
            <v>457</v>
          </cell>
        </row>
        <row r="220">
          <cell r="F220" t="str">
            <v>F140</v>
          </cell>
          <cell r="G220" t="str">
            <v>Nouvelles mutations en étude (pas des médailles)</v>
          </cell>
          <cell r="K220" t="str">
            <v>F139</v>
          </cell>
          <cell r="L220" t="str">
            <v>Nouvelles mutations en étude (pas des médailles)</v>
          </cell>
          <cell r="M220" t="str">
            <v>Stam 4</v>
          </cell>
          <cell r="N220">
            <v>459</v>
          </cell>
        </row>
        <row r="221">
          <cell r="F221" t="str">
            <v>F142</v>
          </cell>
          <cell r="G221" t="str">
            <v>Noir-brun</v>
          </cell>
          <cell r="K221" t="str">
            <v>F141</v>
          </cell>
          <cell r="L221" t="str">
            <v>Noir-brun</v>
          </cell>
          <cell r="M221" t="str">
            <v>Stam  4</v>
          </cell>
          <cell r="N221">
            <v>462</v>
          </cell>
        </row>
        <row r="222">
          <cell r="F222" t="str">
            <v>F144</v>
          </cell>
          <cell r="G222" t="str">
            <v xml:space="preserve"> Moka-brun, Rouge-brun</v>
          </cell>
          <cell r="K222" t="str">
            <v>F143</v>
          </cell>
          <cell r="L222" t="str">
            <v xml:space="preserve"> Moka-brun, Rouge-brun</v>
          </cell>
          <cell r="M222" t="str">
            <v xml:space="preserve">Stam  4 </v>
          </cell>
          <cell r="N222">
            <v>464</v>
          </cell>
        </row>
        <row r="223">
          <cell r="F223" t="str">
            <v>F146</v>
          </cell>
          <cell r="G223" t="str">
            <v xml:space="preserve"> Noir-gris, Moka-gris, Rouge-gris</v>
          </cell>
          <cell r="K223" t="str">
            <v>F145</v>
          </cell>
          <cell r="L223" t="str">
            <v xml:space="preserve"> Noir-gris, Moka-gris, Rouge-gris</v>
          </cell>
          <cell r="M223" t="str">
            <v>Stam  4</v>
          </cell>
          <cell r="N223">
            <v>466</v>
          </cell>
        </row>
        <row r="224">
          <cell r="F224" t="str">
            <v>F148</v>
          </cell>
          <cell r="G224" t="str">
            <v xml:space="preserve">Pastel </v>
          </cell>
          <cell r="K224" t="str">
            <v>F147</v>
          </cell>
          <cell r="L224" t="str">
            <v xml:space="preserve">Pastel </v>
          </cell>
          <cell r="M224" t="str">
            <v xml:space="preserve">Stam  4 </v>
          </cell>
          <cell r="N224">
            <v>468</v>
          </cell>
        </row>
        <row r="225">
          <cell r="F225" t="str">
            <v>F150</v>
          </cell>
          <cell r="G225" t="str">
            <v xml:space="preserve">Ailes claires </v>
          </cell>
          <cell r="K225" t="str">
            <v>F149</v>
          </cell>
          <cell r="L225" t="str">
            <v xml:space="preserve">Ailes claires </v>
          </cell>
          <cell r="M225" t="str">
            <v>Stam  4</v>
          </cell>
          <cell r="N225">
            <v>470</v>
          </cell>
        </row>
        <row r="226">
          <cell r="F226" t="str">
            <v>F152</v>
          </cell>
          <cell r="G226" t="str">
            <v>Ino</v>
          </cell>
          <cell r="K226" t="str">
            <v>F151</v>
          </cell>
          <cell r="L226" t="str">
            <v>Ino</v>
          </cell>
          <cell r="M226" t="str">
            <v xml:space="preserve">Stam  4 </v>
          </cell>
          <cell r="N226">
            <v>472</v>
          </cell>
        </row>
        <row r="227">
          <cell r="F227" t="str">
            <v>F154</v>
          </cell>
          <cell r="G227" t="str">
            <v>Perlé gris, brun</v>
          </cell>
          <cell r="K227" t="str">
            <v>F153</v>
          </cell>
          <cell r="L227" t="str">
            <v>Perlé gris, brun</v>
          </cell>
          <cell r="M227" t="str">
            <v>Stam  4</v>
          </cell>
          <cell r="N227">
            <v>474</v>
          </cell>
        </row>
        <row r="228">
          <cell r="F228" t="str">
            <v>F156</v>
          </cell>
          <cell r="G228" t="str">
            <v>Blanc, Sellé</v>
          </cell>
          <cell r="K228" t="str">
            <v>F155</v>
          </cell>
          <cell r="L228" t="str">
            <v>Blanc, Sellé</v>
          </cell>
          <cell r="M228" t="str">
            <v xml:space="preserve">Stam  4 </v>
          </cell>
          <cell r="N228">
            <v>476</v>
          </cell>
        </row>
        <row r="229">
          <cell r="F229" t="str">
            <v>F158</v>
          </cell>
          <cell r="G229" t="str">
            <v xml:space="preserve">Huppé, Frisé toutes couleurs  </v>
          </cell>
          <cell r="K229" t="str">
            <v>F157</v>
          </cell>
          <cell r="L229" t="str">
            <v xml:space="preserve">Huppé, Frisé toutes couleurs  </v>
          </cell>
          <cell r="M229" t="str">
            <v>Stam  4</v>
          </cell>
          <cell r="N229">
            <v>478</v>
          </cell>
        </row>
        <row r="230">
          <cell r="F230" t="str">
            <v>F160</v>
          </cell>
          <cell r="G230" t="str">
            <v>Autres : combinaisons de mutations</v>
          </cell>
          <cell r="K230" t="str">
            <v>F159</v>
          </cell>
          <cell r="L230" t="str">
            <v>Autres : combinaisons de mutations</v>
          </cell>
          <cell r="M230" t="str">
            <v xml:space="preserve">Stam  4 </v>
          </cell>
          <cell r="N230">
            <v>480</v>
          </cell>
        </row>
        <row r="231">
          <cell r="F231" t="str">
            <v>F162</v>
          </cell>
          <cell r="G231" t="str">
            <v xml:space="preserve">Nouvelles mutations en étude (pas des médailles)   </v>
          </cell>
          <cell r="K231" t="str">
            <v>F161</v>
          </cell>
          <cell r="L231" t="str">
            <v xml:space="preserve">Nouvelles mutations en étude (pas des médailles)   </v>
          </cell>
          <cell r="M231" t="str">
            <v xml:space="preserve">Stam  4 </v>
          </cell>
          <cell r="N231">
            <v>482</v>
          </cell>
        </row>
        <row r="232">
          <cell r="F232" t="str">
            <v>F164</v>
          </cell>
          <cell r="G232" t="str">
            <v xml:space="preserve"> Gris</v>
          </cell>
          <cell r="K232" t="str">
            <v>F163</v>
          </cell>
          <cell r="L232" t="str">
            <v xml:space="preserve"> Gris</v>
          </cell>
          <cell r="M232" t="str">
            <v>Stam  4</v>
          </cell>
          <cell r="N232">
            <v>485</v>
          </cell>
        </row>
        <row r="233">
          <cell r="F233" t="str">
            <v>F166</v>
          </cell>
          <cell r="G233" t="str">
            <v xml:space="preserve"> Blanc</v>
          </cell>
          <cell r="K233" t="str">
            <v>F165</v>
          </cell>
          <cell r="L233" t="str">
            <v xml:space="preserve"> Blanc</v>
          </cell>
          <cell r="M233" t="str">
            <v xml:space="preserve">Stam  4 </v>
          </cell>
          <cell r="N233">
            <v>487</v>
          </cell>
        </row>
        <row r="234">
          <cell r="F234" t="str">
            <v>F168</v>
          </cell>
          <cell r="G234" t="str">
            <v>Pastel</v>
          </cell>
          <cell r="K234" t="str">
            <v>F167</v>
          </cell>
          <cell r="L234" t="str">
            <v>Pastel</v>
          </cell>
          <cell r="M234" t="str">
            <v xml:space="preserve">Stam  4 </v>
          </cell>
          <cell r="N234">
            <v>489</v>
          </cell>
        </row>
        <row r="235">
          <cell r="F235" t="str">
            <v>F170</v>
          </cell>
          <cell r="G235" t="str">
            <v>Opale</v>
          </cell>
          <cell r="K235" t="str">
            <v>F169</v>
          </cell>
          <cell r="L235" t="str">
            <v>Opale</v>
          </cell>
          <cell r="M235" t="str">
            <v>Stam  4</v>
          </cell>
          <cell r="N235">
            <v>491</v>
          </cell>
        </row>
        <row r="236">
          <cell r="F236" t="str">
            <v>F172</v>
          </cell>
          <cell r="G236" t="str">
            <v>Phaéo (isabelle)</v>
          </cell>
          <cell r="K236" t="str">
            <v>F171</v>
          </cell>
          <cell r="L236" t="str">
            <v>Phaéo (isabelle)</v>
          </cell>
          <cell r="M236" t="str">
            <v xml:space="preserve">Stam  4 </v>
          </cell>
          <cell r="N236">
            <v>493</v>
          </cell>
        </row>
        <row r="237">
          <cell r="F237" t="str">
            <v>F174</v>
          </cell>
          <cell r="G237" t="str">
            <v>Topaze</v>
          </cell>
          <cell r="K237" t="str">
            <v>F173</v>
          </cell>
          <cell r="L237" t="str">
            <v>Topaze</v>
          </cell>
          <cell r="M237" t="str">
            <v xml:space="preserve">Stam  4 </v>
          </cell>
          <cell r="N237">
            <v>495</v>
          </cell>
        </row>
        <row r="238">
          <cell r="F238" t="str">
            <v>F176</v>
          </cell>
          <cell r="G238" t="str">
            <v>Combinaison de mutations</v>
          </cell>
          <cell r="K238" t="str">
            <v>F175</v>
          </cell>
          <cell r="L238" t="str">
            <v>Combinaison de mutations</v>
          </cell>
          <cell r="M238" t="str">
            <v>Stam  4</v>
          </cell>
          <cell r="N238">
            <v>497</v>
          </cell>
        </row>
        <row r="239">
          <cell r="F239" t="str">
            <v>F178</v>
          </cell>
          <cell r="G239" t="str">
            <v xml:space="preserve">Nouvelles mutations en étude (pas de médailles)  </v>
          </cell>
          <cell r="K239" t="str">
            <v>F177</v>
          </cell>
          <cell r="L239" t="str">
            <v xml:space="preserve">Nouvelles mutations en étude (pas de médailles)  </v>
          </cell>
          <cell r="M239" t="str">
            <v xml:space="preserve">Stam  4 </v>
          </cell>
          <cell r="N239">
            <v>499</v>
          </cell>
        </row>
        <row r="240">
          <cell r="F240" t="str">
            <v>F180</v>
          </cell>
          <cell r="G240" t="str">
            <v xml:space="preserve">Classique tête rouge </v>
          </cell>
          <cell r="K240" t="str">
            <v>F179</v>
          </cell>
          <cell r="L240" t="str">
            <v xml:space="preserve">Classique tête rouge </v>
          </cell>
          <cell r="M240" t="str">
            <v>Stam  4</v>
          </cell>
          <cell r="N240">
            <v>502</v>
          </cell>
        </row>
        <row r="241">
          <cell r="F241" t="str">
            <v>F182</v>
          </cell>
          <cell r="G241" t="str">
            <v>Classique tête noire</v>
          </cell>
          <cell r="K241" t="str">
            <v>F181</v>
          </cell>
          <cell r="L241" t="str">
            <v>Classique tête noire</v>
          </cell>
          <cell r="M241" t="str">
            <v xml:space="preserve">Stam  4 </v>
          </cell>
          <cell r="N241">
            <v>504</v>
          </cell>
        </row>
        <row r="242">
          <cell r="F242" t="str">
            <v>F184</v>
          </cell>
          <cell r="G242" t="str">
            <v>Classique  tête orange</v>
          </cell>
          <cell r="K242" t="str">
            <v>F183</v>
          </cell>
          <cell r="L242" t="str">
            <v>Classique  tête orange</v>
          </cell>
          <cell r="M242" t="str">
            <v>Stam  4</v>
          </cell>
          <cell r="N242">
            <v>506</v>
          </cell>
        </row>
        <row r="243">
          <cell r="F243" t="str">
            <v>F186</v>
          </cell>
          <cell r="G243" t="str">
            <v xml:space="preserve">Poitrine Blanche tête rouge, tête noire, tête orange   </v>
          </cell>
          <cell r="K243" t="str">
            <v>F185</v>
          </cell>
          <cell r="L243" t="str">
            <v xml:space="preserve">Poitrine Blanche tête rouge, tête noire, tête orange   </v>
          </cell>
          <cell r="M243" t="str">
            <v xml:space="preserve">Stam  4 </v>
          </cell>
          <cell r="N243">
            <v>508</v>
          </cell>
        </row>
        <row r="244">
          <cell r="F244" t="str">
            <v>F188</v>
          </cell>
          <cell r="G244" t="str">
            <v xml:space="preserve"> Pastel  1 facteur, 2 facteurs, (jaune et bleu poitrine classique)</v>
          </cell>
          <cell r="K244" t="str">
            <v>F187</v>
          </cell>
          <cell r="L244" t="str">
            <v xml:space="preserve"> Pastel  1 facteur, 2 facteurs, (jaune et bleu poitrine classique)</v>
          </cell>
          <cell r="M244" t="str">
            <v>Stam  4</v>
          </cell>
          <cell r="N244">
            <v>510</v>
          </cell>
        </row>
        <row r="245">
          <cell r="F245" t="str">
            <v>F190</v>
          </cell>
          <cell r="G245" t="str">
            <v xml:space="preserve"> Pastel  1 facteur, 2 facteurs,  (jaune et bleu poitrine blanche)</v>
          </cell>
          <cell r="K245" t="str">
            <v>F189</v>
          </cell>
          <cell r="L245" t="str">
            <v xml:space="preserve"> Pastel  1 facteur, 2 facteurs,  (jaune et bleu poitrine blanche)</v>
          </cell>
          <cell r="M245" t="str">
            <v xml:space="preserve">Stam  4 </v>
          </cell>
          <cell r="N245">
            <v>512</v>
          </cell>
        </row>
        <row r="246">
          <cell r="F246" t="str">
            <v>F192</v>
          </cell>
          <cell r="G246" t="str">
            <v xml:space="preserve"> Bleu tête rouge,  tête noire, tête orange</v>
          </cell>
          <cell r="K246" t="str">
            <v>F191</v>
          </cell>
          <cell r="L246" t="str">
            <v xml:space="preserve"> Bleu tête rouge,  tête noire, tête orange</v>
          </cell>
          <cell r="M246" t="str">
            <v>Stam  4</v>
          </cell>
          <cell r="N246">
            <v>514</v>
          </cell>
        </row>
        <row r="247">
          <cell r="F247" t="str">
            <v>F194</v>
          </cell>
          <cell r="G247" t="str">
            <v xml:space="preserve">  Bleu Poitrine blanche combinaison</v>
          </cell>
          <cell r="K247" t="str">
            <v>F193</v>
          </cell>
          <cell r="L247" t="str">
            <v xml:space="preserve">  Bleu Poitrine blanche combinaison</v>
          </cell>
          <cell r="M247" t="str">
            <v xml:space="preserve">Stam  4 </v>
          </cell>
          <cell r="N247">
            <v>516</v>
          </cell>
        </row>
        <row r="248">
          <cell r="F248" t="str">
            <v>F196</v>
          </cell>
          <cell r="G248" t="str">
            <v xml:space="preserve">  Poitrine lilas </v>
          </cell>
          <cell r="K248" t="str">
            <v>F195</v>
          </cell>
          <cell r="L248" t="str">
            <v xml:space="preserve">  Poitrine lilas </v>
          </cell>
          <cell r="M248" t="str">
            <v>Stam  4</v>
          </cell>
          <cell r="N248">
            <v>518</v>
          </cell>
        </row>
        <row r="249">
          <cell r="F249" t="str">
            <v>F198</v>
          </cell>
          <cell r="G249" t="str">
            <v xml:space="preserve">  Autres : combinaisons de mutations</v>
          </cell>
          <cell r="K249" t="str">
            <v>F197</v>
          </cell>
          <cell r="L249" t="str">
            <v xml:space="preserve">  Autres : combinaisons de mutations</v>
          </cell>
          <cell r="M249" t="str">
            <v xml:space="preserve">Stam  4 </v>
          </cell>
          <cell r="N249">
            <v>520</v>
          </cell>
        </row>
        <row r="250">
          <cell r="F250" t="str">
            <v>F1100</v>
          </cell>
          <cell r="G250" t="str">
            <v xml:space="preserve">  Nouvelles mutations en étude (pas de médailles)  </v>
          </cell>
          <cell r="K250" t="str">
            <v>F199</v>
          </cell>
          <cell r="L250" t="str">
            <v xml:space="preserve">  Nouvelles mutations en étude (pas de médailles)  </v>
          </cell>
          <cell r="M250" t="str">
            <v xml:space="preserve">Stam  4 </v>
          </cell>
          <cell r="N250">
            <v>522</v>
          </cell>
        </row>
        <row r="251">
          <cell r="F251" t="str">
            <v>F1102</v>
          </cell>
          <cell r="G251" t="str">
            <v>Classique</v>
          </cell>
          <cell r="K251" t="str">
            <v>F1101</v>
          </cell>
          <cell r="L251" t="str">
            <v>Classique</v>
          </cell>
          <cell r="M251" t="str">
            <v>Stam  4</v>
          </cell>
          <cell r="N251">
            <v>525</v>
          </cell>
        </row>
        <row r="252">
          <cell r="F252" t="str">
            <v>F1104</v>
          </cell>
          <cell r="G252" t="str">
            <v>Brun</v>
          </cell>
          <cell r="K252" t="str">
            <v>F1103</v>
          </cell>
          <cell r="L252" t="str">
            <v>Brun</v>
          </cell>
          <cell r="M252" t="str">
            <v xml:space="preserve">Stam  4 </v>
          </cell>
          <cell r="N252">
            <v>527</v>
          </cell>
        </row>
        <row r="253">
          <cell r="F253" t="str">
            <v>F1106</v>
          </cell>
          <cell r="G253" t="str">
            <v>Topaze</v>
          </cell>
          <cell r="K253" t="str">
            <v>F1105</v>
          </cell>
          <cell r="L253" t="str">
            <v>Topaze</v>
          </cell>
          <cell r="M253" t="str">
            <v>Stam  4</v>
          </cell>
          <cell r="N253">
            <v>529</v>
          </cell>
        </row>
        <row r="254">
          <cell r="F254" t="str">
            <v>F1108</v>
          </cell>
          <cell r="G254" t="str">
            <v xml:space="preserve">Phaéo </v>
          </cell>
          <cell r="K254" t="str">
            <v>F1107</v>
          </cell>
          <cell r="L254" t="str">
            <v xml:space="preserve">Phaéo </v>
          </cell>
          <cell r="M254" t="str">
            <v xml:space="preserve">Stam  4 </v>
          </cell>
          <cell r="N254">
            <v>531</v>
          </cell>
        </row>
        <row r="255">
          <cell r="F255" t="str">
            <v>F1110</v>
          </cell>
          <cell r="G255" t="str">
            <v>Ino</v>
          </cell>
          <cell r="K255" t="str">
            <v>F1109</v>
          </cell>
          <cell r="L255" t="str">
            <v>Ino</v>
          </cell>
          <cell r="M255" t="str">
            <v>Stam  4</v>
          </cell>
          <cell r="N255">
            <v>533</v>
          </cell>
        </row>
        <row r="256">
          <cell r="F256" t="str">
            <v>F1112</v>
          </cell>
          <cell r="G256" t="str">
            <v>Gris</v>
          </cell>
          <cell r="K256" t="str">
            <v>F1111</v>
          </cell>
          <cell r="L256" t="str">
            <v>Gris</v>
          </cell>
          <cell r="M256" t="str">
            <v xml:space="preserve">Stam  4 </v>
          </cell>
          <cell r="N256">
            <v>535</v>
          </cell>
        </row>
        <row r="257">
          <cell r="F257" t="str">
            <v>F1114</v>
          </cell>
          <cell r="G257" t="str">
            <v>Nouvelles mutations en étude (pas de médailles)</v>
          </cell>
          <cell r="K257" t="str">
            <v>F1113</v>
          </cell>
          <cell r="L257" t="str">
            <v>Nouvelles mutations en étude (pas de médailles)</v>
          </cell>
          <cell r="M257" t="str">
            <v>Stam  4</v>
          </cell>
          <cell r="N257">
            <v>537</v>
          </cell>
        </row>
        <row r="258">
          <cell r="F258" t="str">
            <v>F1116</v>
          </cell>
          <cell r="G258" t="str">
            <v>Classique</v>
          </cell>
          <cell r="K258" t="str">
            <v>F1115</v>
          </cell>
          <cell r="L258" t="str">
            <v>Classique</v>
          </cell>
          <cell r="M258" t="str">
            <v>Stam  4</v>
          </cell>
          <cell r="N258">
            <v>540</v>
          </cell>
        </row>
        <row r="259">
          <cell r="F259" t="str">
            <v>F1118</v>
          </cell>
          <cell r="G259" t="str">
            <v>Brun</v>
          </cell>
          <cell r="K259" t="str">
            <v>F1117</v>
          </cell>
          <cell r="L259" t="str">
            <v>Brun</v>
          </cell>
          <cell r="M259" t="str">
            <v xml:space="preserve">Stam  4 </v>
          </cell>
          <cell r="N259">
            <v>542</v>
          </cell>
        </row>
        <row r="260">
          <cell r="F260" t="str">
            <v>F1120</v>
          </cell>
          <cell r="G260" t="str">
            <v xml:space="preserve">Opale </v>
          </cell>
          <cell r="K260" t="str">
            <v>F1119</v>
          </cell>
          <cell r="L260" t="str">
            <v xml:space="preserve">Opale </v>
          </cell>
          <cell r="M260" t="str">
            <v>Stam  4</v>
          </cell>
          <cell r="N260">
            <v>544</v>
          </cell>
        </row>
        <row r="261">
          <cell r="F261" t="str">
            <v>F1122</v>
          </cell>
          <cell r="G261" t="str">
            <v>Bec et croupion jaune</v>
          </cell>
          <cell r="K261" t="str">
            <v>F1121</v>
          </cell>
          <cell r="L261" t="str">
            <v>Bec et croupion jaune</v>
          </cell>
          <cell r="M261" t="str">
            <v xml:space="preserve">Stam  4 </v>
          </cell>
          <cell r="N261">
            <v>546</v>
          </cell>
        </row>
        <row r="262">
          <cell r="F262" t="str">
            <v>F1124</v>
          </cell>
          <cell r="G262" t="str">
            <v>Autres combinaisons de mutations (= combinaisons de tout ce qui est repris ci-dessus)</v>
          </cell>
          <cell r="K262" t="str">
            <v>F1123</v>
          </cell>
          <cell r="L262" t="str">
            <v>Autres combinaisons de mutations (= combinaisons de tout ce qui est repris ci-dessus)</v>
          </cell>
          <cell r="M262" t="str">
            <v>Stam  4</v>
          </cell>
          <cell r="N262">
            <v>548</v>
          </cell>
        </row>
        <row r="263">
          <cell r="F263" t="str">
            <v>F1126</v>
          </cell>
          <cell r="G263" t="str">
            <v>Nouvelles mutations en étude (pas de médailles)</v>
          </cell>
          <cell r="K263" t="str">
            <v>F1125</v>
          </cell>
          <cell r="L263" t="str">
            <v>Nouvelles mutations en étude (pas de médailles)</v>
          </cell>
          <cell r="M263" t="str">
            <v xml:space="preserve">Stam  4 </v>
          </cell>
          <cell r="N263">
            <v>550</v>
          </cell>
        </row>
        <row r="264">
          <cell r="F264" t="str">
            <v>F1128</v>
          </cell>
          <cell r="G264" t="str">
            <v>Classique</v>
          </cell>
          <cell r="K264" t="str">
            <v>F1127</v>
          </cell>
          <cell r="L264" t="str">
            <v>Classique</v>
          </cell>
          <cell r="M264" t="str">
            <v>Stam  4</v>
          </cell>
          <cell r="N264">
            <v>553</v>
          </cell>
        </row>
        <row r="265">
          <cell r="F265" t="str">
            <v>F1130</v>
          </cell>
          <cell r="G265" t="str">
            <v>Brun</v>
          </cell>
          <cell r="K265" t="str">
            <v>F1129</v>
          </cell>
          <cell r="L265" t="str">
            <v>Brun</v>
          </cell>
          <cell r="M265" t="str">
            <v xml:space="preserve">Stam  4 </v>
          </cell>
          <cell r="N265">
            <v>555</v>
          </cell>
        </row>
        <row r="266">
          <cell r="F266" t="str">
            <v>F1132</v>
          </cell>
          <cell r="G266" t="str">
            <v>Phaéo (isabelle)</v>
          </cell>
          <cell r="K266" t="str">
            <v>F1131</v>
          </cell>
          <cell r="L266" t="str">
            <v>Phaéo (isabelle)</v>
          </cell>
          <cell r="M266" t="str">
            <v>Stam  4</v>
          </cell>
          <cell r="N266">
            <v>557</v>
          </cell>
        </row>
        <row r="267">
          <cell r="F267" t="str">
            <v>F1134</v>
          </cell>
          <cell r="G267" t="str">
            <v>Ino</v>
          </cell>
          <cell r="K267" t="str">
            <v>F1133</v>
          </cell>
          <cell r="L267" t="str">
            <v>Ino</v>
          </cell>
          <cell r="M267" t="str">
            <v xml:space="preserve">Stam  4 </v>
          </cell>
          <cell r="N267">
            <v>559</v>
          </cell>
        </row>
        <row r="268">
          <cell r="F268" t="str">
            <v>F1136</v>
          </cell>
          <cell r="G268" t="str">
            <v>Nouvelles mutations en étude (pas de médailles)</v>
          </cell>
          <cell r="K268" t="str">
            <v>F1135</v>
          </cell>
          <cell r="L268" t="str">
            <v>Nouvelles mutations en étude (pas de médailles)</v>
          </cell>
          <cell r="M268" t="str">
            <v>Stam  4</v>
          </cell>
          <cell r="N268">
            <v>561</v>
          </cell>
        </row>
        <row r="269">
          <cell r="F269" t="str">
            <v>F1138</v>
          </cell>
          <cell r="G269" t="str">
            <v>Classique</v>
          </cell>
          <cell r="K269" t="str">
            <v>F1137</v>
          </cell>
          <cell r="L269" t="str">
            <v>Classique</v>
          </cell>
          <cell r="M269" t="str">
            <v>Stam  4</v>
          </cell>
          <cell r="N269">
            <v>564</v>
          </cell>
        </row>
        <row r="270">
          <cell r="F270" t="str">
            <v>F1140</v>
          </cell>
          <cell r="G270" t="str">
            <v>Isabelle</v>
          </cell>
          <cell r="K270" t="str">
            <v>F1139</v>
          </cell>
          <cell r="L270" t="str">
            <v>Isabelle</v>
          </cell>
          <cell r="M270" t="str">
            <v xml:space="preserve">Stam  4 </v>
          </cell>
          <cell r="N270">
            <v>566</v>
          </cell>
        </row>
        <row r="271">
          <cell r="F271" t="str">
            <v>F1142</v>
          </cell>
          <cell r="G271" t="str">
            <v>Nouvelles mutations en étude (pas de médailles)</v>
          </cell>
          <cell r="K271" t="str">
            <v>F1141</v>
          </cell>
          <cell r="L271" t="str">
            <v>Nouvelles mutations en étude (pas de médailles)</v>
          </cell>
          <cell r="M271" t="str">
            <v>Stam  4</v>
          </cell>
          <cell r="N271">
            <v>568</v>
          </cell>
        </row>
        <row r="272">
          <cell r="F272" t="str">
            <v>F1144</v>
          </cell>
          <cell r="G272" t="str">
            <v>Classique</v>
          </cell>
          <cell r="K272" t="str">
            <v>F1143</v>
          </cell>
          <cell r="L272" t="str">
            <v>Classique</v>
          </cell>
          <cell r="M272" t="str">
            <v>Stam  4</v>
          </cell>
          <cell r="N272">
            <v>571</v>
          </cell>
        </row>
        <row r="273">
          <cell r="F273" t="str">
            <v>F1146</v>
          </cell>
          <cell r="G273" t="str">
            <v>Masque jaune</v>
          </cell>
          <cell r="K273" t="str">
            <v>F1145</v>
          </cell>
          <cell r="L273" t="str">
            <v>Masque jaune</v>
          </cell>
          <cell r="M273" t="str">
            <v xml:space="preserve">Stam  4 </v>
          </cell>
          <cell r="N273">
            <v>573</v>
          </cell>
        </row>
        <row r="274">
          <cell r="F274" t="str">
            <v>F1148</v>
          </cell>
          <cell r="G274" t="str">
            <v>Pastel</v>
          </cell>
          <cell r="K274" t="str">
            <v>F1147</v>
          </cell>
          <cell r="L274" t="str">
            <v>Pastel</v>
          </cell>
          <cell r="M274" t="str">
            <v>Stam  4</v>
          </cell>
          <cell r="N274">
            <v>575</v>
          </cell>
        </row>
        <row r="275">
          <cell r="F275" t="str">
            <v>F1150</v>
          </cell>
          <cell r="G275" t="str">
            <v>Autres : combinaisons de mutation</v>
          </cell>
          <cell r="K275" t="str">
            <v>F1149</v>
          </cell>
          <cell r="L275" t="str">
            <v>Autres : combinaisons de mutation</v>
          </cell>
          <cell r="M275" t="str">
            <v>Stam  4</v>
          </cell>
          <cell r="N275">
            <v>577</v>
          </cell>
        </row>
        <row r="276">
          <cell r="F276" t="str">
            <v>F1152</v>
          </cell>
          <cell r="G276" t="str">
            <v>Nouvelles mutations en étude (pas de médailles)</v>
          </cell>
          <cell r="K276" t="str">
            <v>F1151</v>
          </cell>
          <cell r="L276" t="str">
            <v>Nouvelles mutations en étude (pas de médailles)</v>
          </cell>
          <cell r="M276" t="str">
            <v>Stam  4</v>
          </cell>
          <cell r="N276">
            <v>579</v>
          </cell>
        </row>
        <row r="277">
          <cell r="F277" t="str">
            <v>F22</v>
          </cell>
          <cell r="G277" t="str">
            <v xml:space="preserve"> idem voir feuille classe et indiquer le nom latin</v>
          </cell>
          <cell r="K277" t="str">
            <v>F21</v>
          </cell>
          <cell r="L277" t="str">
            <v>Serins (Genre Serinus)</v>
          </cell>
          <cell r="M277" t="str">
            <v xml:space="preserve">Stam de 4 </v>
          </cell>
          <cell r="N277">
            <v>587</v>
          </cell>
        </row>
        <row r="278">
          <cell r="F278" t="str">
            <v>F24</v>
          </cell>
          <cell r="G278" t="str">
            <v>idem voir feuille classe et indiquer le nom latin</v>
          </cell>
          <cell r="K278" t="str">
            <v>F23</v>
          </cell>
          <cell r="L278" t="str">
            <v xml:space="preserve"> Tarins (Genre Carduelis)</v>
          </cell>
          <cell r="M278" t="str">
            <v>Stam de 4</v>
          </cell>
          <cell r="N278">
            <v>589</v>
          </cell>
        </row>
        <row r="279">
          <cell r="F279" t="str">
            <v>F26</v>
          </cell>
          <cell r="G279" t="str">
            <v>idem voir feuille classe et indiquer le nom latin</v>
          </cell>
          <cell r="K279" t="str">
            <v>F25</v>
          </cell>
          <cell r="L279" t="str">
            <v>Verdiers, chardonnerets, linottes (genre Carduelis), pinsons-loriot (genre Linergus), pinson à nuque d'or (genre Pyrrhoplectes)</v>
          </cell>
          <cell r="M279" t="str">
            <v xml:space="preserve">Stam de 4 </v>
          </cell>
          <cell r="N279">
            <v>591</v>
          </cell>
        </row>
        <row r="280">
          <cell r="F280" t="str">
            <v>F28</v>
          </cell>
          <cell r="G280" t="str">
            <v>idem voir feuille classe et indiquer le nom latin</v>
          </cell>
          <cell r="K280" t="str">
            <v>F27</v>
          </cell>
          <cell r="L280" t="str">
            <v xml:space="preserve"> Carpodaques (genre Carpodacus), leucostictes (genre Leucosticte), callacanthis (genre Callacanthis), dur bec (genre Pinicola)</v>
          </cell>
          <cell r="M280" t="str">
            <v>Stam de 4</v>
          </cell>
          <cell r="N280">
            <v>593</v>
          </cell>
        </row>
        <row r="281">
          <cell r="F281" t="str">
            <v>F210</v>
          </cell>
          <cell r="G281" t="str">
            <v>idem voir feuille classe et indiquer le nom latin</v>
          </cell>
          <cell r="K281" t="str">
            <v>F29</v>
          </cell>
          <cell r="L281" t="str">
            <v>Bouvreuils (genre Pyrrhula extotique, genre Rhodopechys, genre Uragus, genre Urocynchramus)</v>
          </cell>
          <cell r="M281" t="str">
            <v xml:space="preserve">Stam de 4 </v>
          </cell>
          <cell r="N281">
            <v>595</v>
          </cell>
        </row>
        <row r="282">
          <cell r="F282" t="str">
            <v>F212</v>
          </cell>
          <cell r="G282" t="str">
            <v>idem voir feuille classe et indiquer le nom latin</v>
          </cell>
          <cell r="K282" t="str">
            <v>F211</v>
          </cell>
          <cell r="L282" t="str">
            <v>Pinsons bleus (genre Fringilla), gros bec (genre Haematospiza, genre Eophona, genre Mycerobas, genre Hesperiphona, genre Rhynchostruthus, genre Neospiza)</v>
          </cell>
          <cell r="M282" t="str">
            <v xml:space="preserve">Stam de 4 </v>
          </cell>
          <cell r="N282">
            <v>597</v>
          </cell>
        </row>
        <row r="283">
          <cell r="F283" t="str">
            <v>F214</v>
          </cell>
          <cell r="G283" t="str">
            <v xml:space="preserve"> mutations des classes 2 à 12.</v>
          </cell>
          <cell r="K283" t="str">
            <v>F213</v>
          </cell>
          <cell r="L283" t="str">
            <v>mutations des classes 1 à 11.</v>
          </cell>
          <cell r="M283" t="str">
            <v xml:space="preserve">Stam de 4 </v>
          </cell>
          <cell r="N283">
            <v>599</v>
          </cell>
        </row>
        <row r="284">
          <cell r="F284" t="str">
            <v>F216</v>
          </cell>
          <cell r="G284" t="str">
            <v>idem voir feuille classe et indiquer le nom latin</v>
          </cell>
          <cell r="K284" t="str">
            <v>F215</v>
          </cell>
          <cell r="L284" t="str">
            <v xml:space="preserve"> Bruants (genre Emberiza, genre Calcarius, genre Plectrophenax, genre Melospiza, genre Zonotrichia, genre Junco), Papes (genre Passerina), Boutons d'or (genre Sicalis), Pinsons américains (genre Ammodramus, genre Spizella, genre Aimophila, genre Calamospi</v>
          </cell>
          <cell r="M284" t="str">
            <v>Stam de 4</v>
          </cell>
          <cell r="N284">
            <v>602</v>
          </cell>
        </row>
        <row r="285">
          <cell r="F285" t="str">
            <v>F218</v>
          </cell>
          <cell r="G285" t="str">
            <v>idem voir feuille classe et indiquer le nom latin</v>
          </cell>
          <cell r="K285" t="str">
            <v>F217</v>
          </cell>
          <cell r="L285" t="str">
            <v>Sporophiles (genre Sporophila, genre Oryzoborus), Chanteurs de Cuba (genre Tiaris). Jacarini (genre Volatinia), Loxigelles (genre Loxigilla), Pinsons huppés (genre Coryphospingus), Cardinaux nains (genre Lophospingus)</v>
          </cell>
          <cell r="M285" t="str">
            <v xml:space="preserve">Stam de 4 </v>
          </cell>
          <cell r="N285">
            <v>604</v>
          </cell>
        </row>
        <row r="286">
          <cell r="F286" t="str">
            <v>F220</v>
          </cell>
          <cell r="G286" t="str">
            <v>idem voir feuille classe et indiquer le nom latin</v>
          </cell>
          <cell r="K286" t="str">
            <v>F219</v>
          </cell>
          <cell r="L286" t="str">
            <v xml:space="preserve"> Cardinaux (genre Cardinalis, genre Pyrruloxia, genre Gubernatrix, genre Guiraca, genre Pheucticus), Paroaires (genre Paroaria).</v>
          </cell>
          <cell r="M286" t="str">
            <v>Stam de 4</v>
          </cell>
          <cell r="N286">
            <v>606</v>
          </cell>
        </row>
        <row r="287">
          <cell r="F287" t="str">
            <v>F222</v>
          </cell>
          <cell r="G287" t="str">
            <v>mutations des classes 16 à 20</v>
          </cell>
          <cell r="K287" t="str">
            <v>F221</v>
          </cell>
          <cell r="L287" t="str">
            <v>mutations des classes 15 à 19.</v>
          </cell>
          <cell r="M287" t="str">
            <v xml:space="preserve">Stam de 4 </v>
          </cell>
          <cell r="N287">
            <v>608</v>
          </cell>
        </row>
        <row r="288">
          <cell r="F288" t="str">
            <v>F224</v>
          </cell>
          <cell r="G288" t="str">
            <v>idem voir feuille classe et indiquer le nom latin</v>
          </cell>
          <cell r="K288" t="str">
            <v>F223</v>
          </cell>
          <cell r="L288" t="str">
            <v>Moineaux (genre Passer), (genre Petronia), Niverolles (genre Montifringilla), Tisserins (genre Ploceus, genre Foudia, genre Euplectes, genre quéléa).</v>
          </cell>
          <cell r="M288" t="str">
            <v xml:space="preserve">Stam de 4 </v>
          </cell>
          <cell r="N288">
            <v>611</v>
          </cell>
        </row>
        <row r="289">
          <cell r="F289" t="str">
            <v>F226</v>
          </cell>
          <cell r="G289" t="str">
            <v>mutations de la classe 23 - 24.</v>
          </cell>
          <cell r="K289" t="str">
            <v>F225</v>
          </cell>
          <cell r="L289" t="str">
            <v>mutations de la classe 23 - 24.</v>
          </cell>
          <cell r="M289" t="str">
            <v xml:space="preserve">Stam de 4 </v>
          </cell>
          <cell r="N289">
            <v>613</v>
          </cell>
        </row>
        <row r="290">
          <cell r="F290" t="str">
            <v>F228</v>
          </cell>
          <cell r="G290" t="str">
            <v>idem voir feuille classe et indiquer le nom latin</v>
          </cell>
          <cell r="K290" t="str">
            <v>F227</v>
          </cell>
          <cell r="L290" t="str">
            <v>Pytilies (genre Pytilia), Bengali vert (genre Mandigoa), Bengali tacheté (genre Clytospiza)</v>
          </cell>
          <cell r="M290" t="str">
            <v xml:space="preserve">Stam de 4 </v>
          </cell>
          <cell r="N290">
            <v>616</v>
          </cell>
        </row>
        <row r="291">
          <cell r="F291" t="str">
            <v>F230</v>
          </cell>
          <cell r="G291" t="str">
            <v>idem voir feuille classe et indiquer le nom latin</v>
          </cell>
          <cell r="K291" t="str">
            <v>F229</v>
          </cell>
          <cell r="L291" t="str">
            <v>Amaranthes (genre Hypargos), Astrild (genre Euschistopiza), Pyrenestes (genre Pyrenestes), Astrild (genre Parmoptila), Loxies (genre Spermophaga).</v>
          </cell>
          <cell r="M291" t="str">
            <v xml:space="preserve">Stam de 4 </v>
          </cell>
          <cell r="N291">
            <v>618</v>
          </cell>
        </row>
        <row r="292">
          <cell r="F292" t="str">
            <v>F232</v>
          </cell>
          <cell r="G292" t="str">
            <v>idem voir feuille classe et indiquer le nom latin</v>
          </cell>
          <cell r="K292" t="str">
            <v>F231</v>
          </cell>
          <cell r="L292" t="str">
            <v xml:space="preserve"> Amaranthes (genre Lagonosticta), Négrettes (genre Nigrita)</v>
          </cell>
          <cell r="M292" t="str">
            <v>Stam de 4</v>
          </cell>
          <cell r="N292">
            <v>620</v>
          </cell>
        </row>
        <row r="293">
          <cell r="F293" t="str">
            <v>F234</v>
          </cell>
          <cell r="G293" t="str">
            <v>idem voir feuille classe et indiquer le nom latin</v>
          </cell>
          <cell r="K293" t="str">
            <v>F233</v>
          </cell>
          <cell r="L293" t="str">
            <v>Estrilda, genre Aegithina).</v>
          </cell>
          <cell r="M293" t="str">
            <v xml:space="preserve">Stam de 4 </v>
          </cell>
          <cell r="N293">
            <v>622</v>
          </cell>
        </row>
        <row r="294">
          <cell r="F294" t="str">
            <v>F236</v>
          </cell>
          <cell r="G294" t="str">
            <v>idem voir feuille classe et indiquer le nom latin</v>
          </cell>
          <cell r="K294" t="str">
            <v>F235</v>
          </cell>
          <cell r="L294" t="str">
            <v>Bengalis (genre Amandava, genre Nesocharis, genre Cryptospiza), Astrilds caille (genre Ortygospiza).</v>
          </cell>
          <cell r="M294" t="str">
            <v xml:space="preserve">Stam de 4 </v>
          </cell>
          <cell r="N294">
            <v>624</v>
          </cell>
        </row>
        <row r="295">
          <cell r="F295" t="str">
            <v>F238</v>
          </cell>
          <cell r="G295" t="str">
            <v>idem voir feuille classe et indiquer le nom latin</v>
          </cell>
          <cell r="K295" t="str">
            <v>F237</v>
          </cell>
          <cell r="L295" t="str">
            <v xml:space="preserve"> Cordons bleus et Grenadins (genre Uraeginthus).</v>
          </cell>
          <cell r="M295" t="str">
            <v>Stam de 4</v>
          </cell>
          <cell r="N295">
            <v>626</v>
          </cell>
        </row>
        <row r="296">
          <cell r="F296" t="str">
            <v>F240</v>
          </cell>
          <cell r="G296" t="str">
            <v>mutations des classes 28 à 38.</v>
          </cell>
          <cell r="K296" t="str">
            <v>F239</v>
          </cell>
          <cell r="L296" t="str">
            <v>mutations des classes 27 à 37.</v>
          </cell>
          <cell r="M296" t="str">
            <v xml:space="preserve">Stam de 4 </v>
          </cell>
          <cell r="N296">
            <v>628</v>
          </cell>
        </row>
        <row r="297">
          <cell r="F297" t="str">
            <v>F242</v>
          </cell>
          <cell r="G297" t="str">
            <v>idem voir feuille classe et indiquer le nom latin</v>
          </cell>
          <cell r="K297" t="str">
            <v>F241</v>
          </cell>
          <cell r="L297" t="str">
            <v>amadines (genre Amadina)</v>
          </cell>
          <cell r="M297" t="str">
            <v xml:space="preserve">Stam de 4 </v>
          </cell>
          <cell r="N297">
            <v>630</v>
          </cell>
        </row>
        <row r="298">
          <cell r="F298" t="str">
            <v>F244</v>
          </cell>
          <cell r="G298" t="str">
            <v>idem voir feuille classe et indiquer le nom latin</v>
          </cell>
          <cell r="K298" t="str">
            <v>F243</v>
          </cell>
          <cell r="L298" t="str">
            <v xml:space="preserve"> Becs d'argent (Lonchura cantans), Becs de plomb (Lonchura malabarica), Spermetes à tête grise (Lonchura griseicapilla).</v>
          </cell>
          <cell r="M298" t="str">
            <v>Stam de 4</v>
          </cell>
          <cell r="N298">
            <v>632</v>
          </cell>
        </row>
        <row r="299">
          <cell r="F299" t="str">
            <v>F246</v>
          </cell>
          <cell r="G299" t="str">
            <v>idem voir feuille classe et indiquer le nom latin</v>
          </cell>
          <cell r="K299" t="str">
            <v>F245</v>
          </cell>
          <cell r="L299" t="str">
            <v>Spermetes (genre Lonchura).</v>
          </cell>
          <cell r="M299" t="str">
            <v xml:space="preserve">Stam de 4 </v>
          </cell>
          <cell r="N299">
            <v>634</v>
          </cell>
        </row>
        <row r="300">
          <cell r="F300" t="str">
            <v>F248</v>
          </cell>
          <cell r="G300" t="str">
            <v>idem voir feuille classe et indiquer le nom latin</v>
          </cell>
          <cell r="K300" t="str">
            <v>F247</v>
          </cell>
          <cell r="L300" t="str">
            <v>Capucins, Dominos, Damiers (genre Lonchura).</v>
          </cell>
          <cell r="M300" t="str">
            <v xml:space="preserve">Stam de 4 </v>
          </cell>
          <cell r="N300">
            <v>636</v>
          </cell>
        </row>
        <row r="301">
          <cell r="F301" t="str">
            <v>F250</v>
          </cell>
          <cell r="G301" t="str">
            <v>idem voir feuille classe et indiquer le nom latin</v>
          </cell>
          <cell r="K301" t="str">
            <v>F249</v>
          </cell>
          <cell r="L301" t="str">
            <v>Donacoles, Nonnes (genre Lonchura), Paddas non repris en classe F1 (genre Padda).</v>
          </cell>
          <cell r="M301" t="str">
            <v xml:space="preserve">Stam de 4 </v>
          </cell>
          <cell r="N301">
            <v>638</v>
          </cell>
        </row>
        <row r="302">
          <cell r="F302" t="str">
            <v>F252</v>
          </cell>
          <cell r="G302" t="str">
            <v>mutations des classes 42 à 50.</v>
          </cell>
          <cell r="K302" t="str">
            <v>F251</v>
          </cell>
          <cell r="L302" t="str">
            <v>mutations des classes 41 à 49.</v>
          </cell>
          <cell r="M302" t="str">
            <v xml:space="preserve">Stam de 4 </v>
          </cell>
          <cell r="N302">
            <v>640</v>
          </cell>
        </row>
        <row r="303">
          <cell r="F303" t="str">
            <v>F254</v>
          </cell>
          <cell r="G303" t="str">
            <v>idem voir feuille classe et indiquer le nom latin</v>
          </cell>
          <cell r="K303" t="str">
            <v>F253</v>
          </cell>
          <cell r="L303" t="str">
            <v>Diamants (genre Erythrura).</v>
          </cell>
          <cell r="M303" t="str">
            <v xml:space="preserve">Stam de 4 </v>
          </cell>
          <cell r="N303">
            <v>642</v>
          </cell>
        </row>
        <row r="304">
          <cell r="F304" t="str">
            <v>F256</v>
          </cell>
          <cell r="G304" t="str">
            <v>idem voir feuille classe et indiquer le nom latin</v>
          </cell>
          <cell r="K304" t="str">
            <v>F255</v>
          </cell>
          <cell r="L304" t="str">
            <v>Diamants (genre Oreostruthus, genre Neochmia, genre Emblema).</v>
          </cell>
          <cell r="M304" t="str">
            <v xml:space="preserve">Stam de 4 </v>
          </cell>
          <cell r="N304">
            <v>644</v>
          </cell>
        </row>
        <row r="305">
          <cell r="F305" t="str">
            <v>F258</v>
          </cell>
          <cell r="G305" t="str">
            <v>idem voir feuille classe et indiquer le nom latin</v>
          </cell>
          <cell r="K305" t="str">
            <v>F257</v>
          </cell>
          <cell r="L305" t="str">
            <v>Diamants (genre Poephila, genre Aidemosyne).</v>
          </cell>
          <cell r="M305" t="str">
            <v xml:space="preserve">Stam de 4 </v>
          </cell>
          <cell r="N305">
            <v>646</v>
          </cell>
        </row>
        <row r="306">
          <cell r="F306" t="str">
            <v>F260</v>
          </cell>
          <cell r="G306" t="str">
            <v>idem voir feuille classe et indiquer le nom latin</v>
          </cell>
          <cell r="K306" t="str">
            <v>F259</v>
          </cell>
          <cell r="L306" t="str">
            <v>Combassous et Veuves (genre Vidua).</v>
          </cell>
          <cell r="M306" t="str">
            <v xml:space="preserve">Stam de 4 </v>
          </cell>
          <cell r="N306">
            <v>648</v>
          </cell>
        </row>
        <row r="307">
          <cell r="F307" t="str">
            <v>F262</v>
          </cell>
          <cell r="G307" t="str">
            <v>mutations des classes 53 à 59.</v>
          </cell>
          <cell r="K307" t="str">
            <v>F261</v>
          </cell>
          <cell r="L307" t="str">
            <v>mutations des classes 54 à 60.</v>
          </cell>
          <cell r="M307" t="str">
            <v xml:space="preserve">Stam de 4 </v>
          </cell>
          <cell r="N307">
            <v>650</v>
          </cell>
        </row>
        <row r="308">
          <cell r="F308" t="str">
            <v>F264</v>
          </cell>
          <cell r="G308" t="str">
            <v>idem voir feuille classe et indiquer le nom latin</v>
          </cell>
          <cell r="K308" t="str">
            <v>F263</v>
          </cell>
          <cell r="L308" t="str">
            <v>Muscipacidés (merles, grives, shammas), Sturnidés (étoumeaux, merles et étourneaux métalliques, spréos, martins, mainates, choucadors, piquebceufs), Pychnonoctidés (bulbuls).</v>
          </cell>
          <cell r="M308" t="str">
            <v xml:space="preserve">Stam de 4 </v>
          </cell>
          <cell r="N308">
            <v>653</v>
          </cell>
        </row>
        <row r="309">
          <cell r="F309" t="str">
            <v>F266</v>
          </cell>
          <cell r="G309" t="str">
            <v>idem voir feuille classe et indiquer le nom latin</v>
          </cell>
          <cell r="K309" t="str">
            <v>F265</v>
          </cell>
          <cell r="L309" t="str">
            <v>Corvidés (pies, corneilles, geais, pirolles), Timalidés (garrulax), Tyranidés (tyrans).</v>
          </cell>
          <cell r="M309" t="str">
            <v xml:space="preserve">Stam de 4 </v>
          </cell>
          <cell r="N309">
            <v>655</v>
          </cell>
        </row>
        <row r="310">
          <cell r="F310" t="str">
            <v>F268</v>
          </cell>
          <cell r="G310" t="str">
            <v>idem voir feuille classe et indiquer le nom latin</v>
          </cell>
          <cell r="K310" t="str">
            <v>F267</v>
          </cell>
          <cell r="L310" t="str">
            <v>Timalidés (leothrix, sibias, mesias, yhuna, minla), Pipridés (manakins), Muscicapidés (gobes mouches, cossyphes), Zostéropidés (zostérops), Paridés (mésanges).</v>
          </cell>
          <cell r="M310" t="str">
            <v xml:space="preserve">Stam de 4 </v>
          </cell>
          <cell r="N310">
            <v>657</v>
          </cell>
        </row>
        <row r="311">
          <cell r="F311" t="str">
            <v>F270</v>
          </cell>
          <cell r="G311" t="str">
            <v>idem voir feuille classe et indiquer le nom latin</v>
          </cell>
          <cell r="K311" t="str">
            <v>F269</v>
          </cell>
          <cell r="L311" t="str">
            <v>Ramphastidés (toucans, toucanets, araqaris), Musophagidés (touracos), Cotingidés (cotingas), Eurylaimidés (eurylaimes), Trogonidés (quetzal, trogons, couroucous), Coliidés (collious).</v>
          </cell>
          <cell r="M311" t="str">
            <v xml:space="preserve">Stam de 4 </v>
          </cell>
          <cell r="N311">
            <v>659</v>
          </cell>
        </row>
        <row r="312">
          <cell r="F312" t="str">
            <v>F272</v>
          </cell>
          <cell r="G312" t="str">
            <v>idem voir feuille classe et indiquer le nom latin</v>
          </cell>
          <cell r="K312" t="str">
            <v>F271</v>
          </cell>
          <cell r="L312" t="str">
            <v xml:space="preserve">Méropidés (guépiers), Galbulidés (jacamars), Momotidés (momots), Coracidés (rolliers), Mégalaimiidés (barbus), Lybiidés (barbicans), Oriolidés (loriots), Irénidés (verdins), Embérézidés (orioles, cassiques, carouges), Picidés (pics), Viréonidés (viréos), </v>
          </cell>
          <cell r="M312" t="str">
            <v xml:space="preserve">Stam de 4 </v>
          </cell>
          <cell r="N312">
            <v>661</v>
          </cell>
        </row>
        <row r="313">
          <cell r="F313" t="str">
            <v>F274</v>
          </cell>
          <cell r="G313" t="str">
            <v>idem voir feuille classe et indiquer le nom latin</v>
          </cell>
          <cell r="K313" t="str">
            <v>F273</v>
          </cell>
          <cell r="L313" t="str">
            <v xml:space="preserve"> Embérézidés (tangaras, euphones, cailistes, sucriers, chlorophones, dacnis, parulines).</v>
          </cell>
          <cell r="M313" t="str">
            <v>Stam de 4</v>
          </cell>
          <cell r="N313">
            <v>663</v>
          </cell>
        </row>
        <row r="314">
          <cell r="F314" t="str">
            <v>F276</v>
          </cell>
          <cell r="G314" t="str">
            <v>idem voir feuille classe et indiquer le nom latin</v>
          </cell>
          <cell r="K314" t="str">
            <v>F275</v>
          </cell>
          <cell r="L314" t="str">
            <v>Trochilidés (tous les colibris), Nectarinidés (soui-mangas), Embérézidés (guit-guits).</v>
          </cell>
          <cell r="M314" t="str">
            <v xml:space="preserve">Stam de 4 </v>
          </cell>
          <cell r="N314">
            <v>665</v>
          </cell>
        </row>
        <row r="315">
          <cell r="F315" t="str">
            <v>F278</v>
          </cell>
          <cell r="G315" t="str">
            <v xml:space="preserve"> mutations des classes 64 à 76.</v>
          </cell>
          <cell r="K315" t="str">
            <v>F277</v>
          </cell>
          <cell r="L315" t="str">
            <v xml:space="preserve"> mutations des classes 63 à 75.</v>
          </cell>
          <cell r="M315" t="str">
            <v>Stam de 4</v>
          </cell>
          <cell r="N315">
            <v>667</v>
          </cell>
        </row>
        <row r="316">
          <cell r="F316" t="str">
            <v>F280</v>
          </cell>
          <cell r="G316" t="str">
            <v xml:space="preserve"> espèces non prévues aux classes 2 à 78.</v>
          </cell>
          <cell r="K316" t="str">
            <v>F279</v>
          </cell>
          <cell r="L316" t="str">
            <v xml:space="preserve"> espèces non prévues aux classes 1 à 77.</v>
          </cell>
          <cell r="M316" t="str">
            <v>Stam de 4</v>
          </cell>
          <cell r="N316">
            <v>669</v>
          </cell>
        </row>
        <row r="317">
          <cell r="F317" t="str">
            <v>G12</v>
          </cell>
          <cell r="G317" t="str">
            <v>idem voir feuille classe et préciser</v>
          </cell>
          <cell r="K317" t="str">
            <v>G11</v>
          </cell>
          <cell r="L317" t="str">
            <v>Chardonneret élégant (carduelis carduelis) toutes sous-espéces sauf c.caniceps et c. paropenisi</v>
          </cell>
          <cell r="M317" t="str">
            <v>Stam 4:</v>
          </cell>
          <cell r="N317">
            <v>676</v>
          </cell>
        </row>
        <row r="318">
          <cell r="F318" t="str">
            <v>G14</v>
          </cell>
          <cell r="G318" t="str">
            <v>idem voir feuille classe et préciser</v>
          </cell>
          <cell r="K318" t="str">
            <v>G13</v>
          </cell>
          <cell r="L318" t="str">
            <v>stam : serin cini (serinus serinus), venturon montagnard(s. citrinella),  venturon corse (s. c. corsica)</v>
          </cell>
          <cell r="M318" t="str">
            <v>Stam 4:</v>
          </cell>
          <cell r="N318">
            <v>678</v>
          </cell>
        </row>
        <row r="319">
          <cell r="F319" t="str">
            <v>G16</v>
          </cell>
          <cell r="G319" t="str">
            <v>idem voir feuille classe et préciser</v>
          </cell>
          <cell r="K319" t="str">
            <v>G15</v>
          </cell>
          <cell r="L319" t="str">
            <v>stam: Verdier d’Europe (carduelis chloris)</v>
          </cell>
          <cell r="M319" t="str">
            <v>Stam 4:</v>
          </cell>
          <cell r="N319">
            <v>680</v>
          </cell>
        </row>
        <row r="320">
          <cell r="F320" t="str">
            <v>G18</v>
          </cell>
          <cell r="G320" t="str">
            <v>idem voir feuille classe et préciser</v>
          </cell>
          <cell r="K320" t="str">
            <v>G17</v>
          </cell>
          <cell r="L320" t="str">
            <v>stam : Sizerin cabaret (carduelis flammea cabaret)</v>
          </cell>
          <cell r="M320" t="str">
            <v>Stam 4:</v>
          </cell>
          <cell r="N320">
            <v>682</v>
          </cell>
        </row>
        <row r="321">
          <cell r="F321" t="str">
            <v>G110</v>
          </cell>
          <cell r="G321" t="str">
            <v>idem voir feuille classe et préciser</v>
          </cell>
          <cell r="K321" t="str">
            <v>G19</v>
          </cell>
          <cell r="L321" t="str">
            <v>stam : Sizerin flammé (carduelis flammea flammea, c. f. rostrata, c. f.islandica, c. f . holbollii)</v>
          </cell>
          <cell r="M321" t="str">
            <v>Stam 4:</v>
          </cell>
          <cell r="N321">
            <v>684</v>
          </cell>
        </row>
        <row r="322">
          <cell r="F322" t="str">
            <v>G112</v>
          </cell>
          <cell r="G322" t="str">
            <v>idem voir feuille classe et préciser</v>
          </cell>
          <cell r="K322" t="str">
            <v>G111</v>
          </cell>
          <cell r="L322" t="str">
            <v>stam : Sizerin blanchâtre (carduelis flammea hornemanni, c. f. exlipes)</v>
          </cell>
          <cell r="M322" t="str">
            <v>Stam 4:</v>
          </cell>
          <cell r="N322">
            <v>686</v>
          </cell>
        </row>
        <row r="323">
          <cell r="F323" t="str">
            <v>G114</v>
          </cell>
          <cell r="G323" t="str">
            <v>idem voir feuille classe et préciser</v>
          </cell>
          <cell r="K323" t="str">
            <v>G113</v>
          </cell>
          <cell r="L323" t="str">
            <v>stam : Tarin des Aulnes (carduelis spinus)</v>
          </cell>
          <cell r="M323" t="str">
            <v>Stam 4:</v>
          </cell>
          <cell r="N323">
            <v>688</v>
          </cell>
        </row>
        <row r="324">
          <cell r="F324" t="str">
            <v>G116</v>
          </cell>
          <cell r="G324" t="str">
            <v>idem voir feuille classe et préciser</v>
          </cell>
          <cell r="K324" t="str">
            <v>G115</v>
          </cell>
          <cell r="L324" t="str">
            <v>stam : Linotte mélodieuse (carduelis cannabina)</v>
          </cell>
          <cell r="M324" t="str">
            <v>Stam 4:</v>
          </cell>
          <cell r="N324">
            <v>690</v>
          </cell>
        </row>
        <row r="325">
          <cell r="F325" t="str">
            <v>G118</v>
          </cell>
          <cell r="G325" t="str">
            <v>idem voir feuille classe et préciser</v>
          </cell>
          <cell r="K325" t="str">
            <v>G117</v>
          </cell>
          <cell r="L325" t="str">
            <v>stam : linotte à bec jaune (carduelis flavirostris)</v>
          </cell>
          <cell r="M325" t="str">
            <v>Stam 4:</v>
          </cell>
          <cell r="N325">
            <v>692</v>
          </cell>
        </row>
        <row r="326">
          <cell r="F326" t="str">
            <v>G120</v>
          </cell>
          <cell r="G326" t="str">
            <v>idem voir feuille classe et préciser</v>
          </cell>
          <cell r="K326" t="str">
            <v>G119</v>
          </cell>
          <cell r="L326" t="str">
            <v xml:space="preserve">stam : Roselin cramoisi (carpodacus erythrinus) &amp; bouvreuil githagine (rhodopechys githaginea)    </v>
          </cell>
          <cell r="M326" t="str">
            <v>Stam 4:</v>
          </cell>
          <cell r="N326">
            <v>694</v>
          </cell>
        </row>
        <row r="327">
          <cell r="F327" t="str">
            <v>G122</v>
          </cell>
          <cell r="G327" t="str">
            <v>idem voir feuille classe et préciser</v>
          </cell>
          <cell r="K327" t="str">
            <v>G121</v>
          </cell>
          <cell r="L327" t="str">
            <v xml:space="preserve">stam : Pinson des arbres (fringilla coelebs) &amp; pinson du Nord (f. montifrigilla)                   </v>
          </cell>
          <cell r="M327" t="str">
            <v>Stam 4:</v>
          </cell>
          <cell r="N327">
            <v>696</v>
          </cell>
        </row>
        <row r="328">
          <cell r="F328" t="str">
            <v>G124</v>
          </cell>
          <cell r="G328" t="str">
            <v>idem voir feuille classe et préciser</v>
          </cell>
          <cell r="K328" t="str">
            <v>G123</v>
          </cell>
          <cell r="L328" t="str">
            <v>Bec-croisé des sapins (loxia curvivostra), bec-croisé d’Ecosse (l. scotica),  bes-croisé perroquet (l. pytopsittacus) &amp; bec-croisé  bifascié (l. loecoptera) sauf loxia luzoniensis (bec-croise de   l’Hymalaya)</v>
          </cell>
          <cell r="M328" t="str">
            <v>Stam 4:</v>
          </cell>
          <cell r="N328">
            <v>698</v>
          </cell>
        </row>
        <row r="329">
          <cell r="F329" t="str">
            <v>G126</v>
          </cell>
          <cell r="G329" t="str">
            <v>idem voir feuille classe et préciser</v>
          </cell>
          <cell r="K329" t="str">
            <v>G125</v>
          </cell>
          <cell r="L329" t="str">
            <v xml:space="preserve">stam : Gros-bec casse noyaux (cocothrautes cocothautes) &amp; dur-bec des sapins (pinicola  enucleator) </v>
          </cell>
          <cell r="M329" t="str">
            <v>Stam 4:</v>
          </cell>
          <cell r="N329">
            <v>700</v>
          </cell>
        </row>
        <row r="330">
          <cell r="F330" t="str">
            <v>G128</v>
          </cell>
          <cell r="G330" t="str">
            <v>idem voir feuille classe et préciser</v>
          </cell>
          <cell r="K330" t="str">
            <v>G127</v>
          </cell>
          <cell r="L330" t="str">
            <v>stam : Bouvreuil pivoine (Pyrrhula pyrrhula) toutes sous-espèces sauf p. murina, p.  p. cineracea, p. griseiventris, p rosacea.</v>
          </cell>
          <cell r="M330" t="str">
            <v>Stam 4:</v>
          </cell>
          <cell r="N330">
            <v>702</v>
          </cell>
        </row>
        <row r="331">
          <cell r="F331" t="str">
            <v>G130</v>
          </cell>
          <cell r="G331" t="str">
            <v>idem voir feuille classe et préciser</v>
          </cell>
          <cell r="K331" t="str">
            <v>G129</v>
          </cell>
          <cell r="L331" t="str">
            <v>stam : Tous les bruants ; bruant jaune (emberiza citrinelle), bruant Zizi  (e. cirlus),  cendrillard (e.caesia),  bruant des roseaux (e. schoeniclus), bruant nain (e. pusilla),  bruant auréolé (e. aureola), bruant mélanocéphale (e.  melanocephala), bruant</v>
          </cell>
          <cell r="M331" t="str">
            <v>Stam 4:</v>
          </cell>
          <cell r="N331">
            <v>704</v>
          </cell>
        </row>
        <row r="332">
          <cell r="F332" t="str">
            <v>G132</v>
          </cell>
          <cell r="G332" t="str">
            <v>idem voir feuille classe et préciser</v>
          </cell>
          <cell r="K332" t="str">
            <v>G131</v>
          </cell>
          <cell r="L332" t="str">
            <v>stam : tous les moineaux européens ; moineau domestique (passer domesticus),  moineau espagnol (p. hispaniolensis), moineau friquet (p. montanus), moiseau  soulcie  (petronia petronia) &amp; niverolle alpine (montifringilla nivalis)</v>
          </cell>
          <cell r="M332" t="str">
            <v>Stam 4:</v>
          </cell>
          <cell r="N332">
            <v>706</v>
          </cell>
        </row>
        <row r="333">
          <cell r="F333" t="str">
            <v>G134</v>
          </cell>
          <cell r="G333" t="str">
            <v>idem voir feuille classe et préciser</v>
          </cell>
          <cell r="K333" t="str">
            <v>G133</v>
          </cell>
          <cell r="L333" t="str">
            <v>stam : Etourneau (Sturnus vulgaris, sturnus unicolor), martin roselin (pastor roseus) &amp; jaseur de Bohème  (bombycilla garrulus)</v>
          </cell>
          <cell r="M333" t="str">
            <v>Stam 4:</v>
          </cell>
          <cell r="N333">
            <v>708</v>
          </cell>
        </row>
        <row r="334">
          <cell r="F334" t="str">
            <v>G136</v>
          </cell>
          <cell r="G334" t="str">
            <v>idem voir feuille classe et préciser</v>
          </cell>
          <cell r="K334" t="str">
            <v>G135</v>
          </cell>
          <cell r="L334" t="str">
            <v>stam : Merle noir (turdus merula), merle à plastron (t torquatus), merle de roche (monticolla saxatilis), merle bleu (m. solitarius), grive musicienne (t.philomelos), grive litorne (t. pilaris), grive mauvis (t. iliacus) &amp; grive draine (t. viscivorus).</v>
          </cell>
          <cell r="M334" t="str">
            <v>Stam 4:</v>
          </cell>
          <cell r="N334">
            <v>710</v>
          </cell>
        </row>
        <row r="335">
          <cell r="F335" t="str">
            <v>G138</v>
          </cell>
          <cell r="G335" t="str">
            <v>idem voir feuille classe et préciser</v>
          </cell>
          <cell r="K335" t="str">
            <v>G137</v>
          </cell>
          <cell r="L335" t="str">
            <v>choucas des Tours (corvus monedula), corneille noire (c. corone), corneille mantelée (c. c cornix), grand corbeau (c. corax), grave à bec rouge (pyrrhocorax  pyrrhocorax), chocard à bec jaune (p. graculus), pie bavarde (pica pica), pie bleu  (cyanopica cy</v>
          </cell>
          <cell r="M335" t="str">
            <v>Stam 4:</v>
          </cell>
          <cell r="N335">
            <v>712</v>
          </cell>
        </row>
        <row r="336">
          <cell r="F336" t="str">
            <v>G140</v>
          </cell>
          <cell r="G336" t="str">
            <v>idem voir feuille classe et préciser</v>
          </cell>
          <cell r="K336" t="str">
            <v>G139</v>
          </cell>
          <cell r="L336" t="str">
            <v>stam : autres espèces des genres et familles non reprises dans les classes  précédentes.</v>
          </cell>
          <cell r="M336" t="str">
            <v>Stam 4:</v>
          </cell>
          <cell r="N336">
            <v>714</v>
          </cell>
        </row>
        <row r="337">
          <cell r="F337" t="str">
            <v>G22</v>
          </cell>
          <cell r="G337" t="str">
            <v>idem voir feuille classe et préciser</v>
          </cell>
          <cell r="K337" t="str">
            <v>G21</v>
          </cell>
          <cell r="L337" t="str">
            <v>stam : mutation de chardonneret élégant brun</v>
          </cell>
          <cell r="M337" t="str">
            <v>Stam 4:</v>
          </cell>
          <cell r="N337">
            <v>717</v>
          </cell>
        </row>
        <row r="338">
          <cell r="F338" t="str">
            <v>G24</v>
          </cell>
          <cell r="G338" t="str">
            <v>idem voir feuille classe et préciser</v>
          </cell>
          <cell r="K338" t="str">
            <v>G23</v>
          </cell>
          <cell r="L338" t="str">
            <v>stam : mutation de chardonneret élégant agate</v>
          </cell>
          <cell r="M338" t="str">
            <v>Stam 4:</v>
          </cell>
          <cell r="N338">
            <v>719</v>
          </cell>
        </row>
        <row r="339">
          <cell r="F339" t="str">
            <v>G26</v>
          </cell>
          <cell r="G339" t="str">
            <v>idem voir feuille classe et préciser</v>
          </cell>
          <cell r="K339" t="str">
            <v>G25</v>
          </cell>
          <cell r="L339" t="str">
            <v>stam : mutation de chardonneret élégant isabelle</v>
          </cell>
          <cell r="M339" t="str">
            <v>Stam 4:</v>
          </cell>
          <cell r="N339">
            <v>721</v>
          </cell>
        </row>
        <row r="340">
          <cell r="F340" t="str">
            <v>G28</v>
          </cell>
          <cell r="G340" t="str">
            <v>idem voir feuille classe et préciser</v>
          </cell>
          <cell r="K340" t="str">
            <v>G27</v>
          </cell>
          <cell r="L340" t="str">
            <v>stam : mutation de chardonneret élégant satiné (toutes couleurs),  pastel (toutes couleurs), tête blanche (toutes couleurs), blanc à masque orange &amp; mutation jaune</v>
          </cell>
          <cell r="M340" t="str">
            <v>Stam 4:</v>
          </cell>
          <cell r="N340">
            <v>723</v>
          </cell>
        </row>
        <row r="341">
          <cell r="F341" t="str">
            <v>G210</v>
          </cell>
          <cell r="G341" t="str">
            <v>idem voir feuille classe et préciser</v>
          </cell>
          <cell r="K341" t="str">
            <v>G29</v>
          </cell>
          <cell r="L341" t="str">
            <v>stam : mutation de verdier d’Europe brun</v>
          </cell>
          <cell r="M341" t="str">
            <v>Stam 4:</v>
          </cell>
          <cell r="N341">
            <v>725</v>
          </cell>
        </row>
        <row r="342">
          <cell r="F342" t="str">
            <v>G212</v>
          </cell>
          <cell r="G342" t="str">
            <v>idem voir feuille classe et préciser</v>
          </cell>
          <cell r="K342" t="str">
            <v>G211</v>
          </cell>
          <cell r="L342" t="str">
            <v>stam : mutation de verdier d’Europe agate</v>
          </cell>
          <cell r="M342" t="str">
            <v>Stam 4:</v>
          </cell>
          <cell r="N342">
            <v>727</v>
          </cell>
        </row>
        <row r="343">
          <cell r="F343" t="str">
            <v>G214</v>
          </cell>
          <cell r="G343" t="str">
            <v>idem voir feuille classe et préciser</v>
          </cell>
          <cell r="K343" t="str">
            <v>G213</v>
          </cell>
          <cell r="L343" t="str">
            <v>stam : mutation de verdier d’Europe isabelle</v>
          </cell>
          <cell r="M343" t="str">
            <v>Stam 4:</v>
          </cell>
          <cell r="N343">
            <v>729</v>
          </cell>
        </row>
        <row r="344">
          <cell r="F344" t="str">
            <v>G216</v>
          </cell>
          <cell r="G344" t="str">
            <v>idem voir feuille classe et préciser</v>
          </cell>
          <cell r="K344" t="str">
            <v>G215</v>
          </cell>
          <cell r="L344" t="str">
            <v>stam : mutation de verdier d’Europe satiné (toutes couleurs), pastel (toutes couleurs)</v>
          </cell>
          <cell r="M344" t="str">
            <v>Stam 4:</v>
          </cell>
          <cell r="N344">
            <v>731</v>
          </cell>
        </row>
        <row r="345">
          <cell r="F345" t="str">
            <v>G218</v>
          </cell>
          <cell r="G345" t="str">
            <v>idem voir feuille classe et préciser</v>
          </cell>
          <cell r="K345" t="str">
            <v>G217</v>
          </cell>
          <cell r="L345" t="str">
            <v>stam : mutation de tarin des aulnes brun</v>
          </cell>
          <cell r="M345" t="str">
            <v>Stam 4:</v>
          </cell>
          <cell r="N345">
            <v>733</v>
          </cell>
        </row>
        <row r="346">
          <cell r="F346" t="str">
            <v>G220</v>
          </cell>
          <cell r="G346" t="str">
            <v>idem voir feuille classe et préciser</v>
          </cell>
          <cell r="K346" t="str">
            <v>G219</v>
          </cell>
          <cell r="L346" t="str">
            <v>stam : mutation de tarin des aulnes agate</v>
          </cell>
          <cell r="M346" t="str">
            <v>Stam 4:</v>
          </cell>
          <cell r="N346">
            <v>735</v>
          </cell>
        </row>
        <row r="347">
          <cell r="F347" t="str">
            <v>G222</v>
          </cell>
          <cell r="G347" t="str">
            <v>idem voir feuille classe et préciser</v>
          </cell>
          <cell r="K347" t="str">
            <v>G221</v>
          </cell>
          <cell r="L347" t="str">
            <v>stam : mutation de tarin des aulnes isabelle</v>
          </cell>
          <cell r="M347" t="str">
            <v>Stam 4:</v>
          </cell>
          <cell r="N347">
            <v>737</v>
          </cell>
        </row>
        <row r="348">
          <cell r="F348" t="str">
            <v>G224</v>
          </cell>
          <cell r="G348" t="str">
            <v>idem voir feuille classe et préciser</v>
          </cell>
          <cell r="K348" t="str">
            <v>G223</v>
          </cell>
          <cell r="L348" t="str">
            <v>stam : mutation de tarin des aulnes dilué et double dilué (toutescouleurs) et ivoire (en phénotype sauvage, agate, brun &amp; isabelle) remarque: tous les  ivoires dilués et double dilué sont  interdits</v>
          </cell>
          <cell r="M348" t="str">
            <v>Stam 4:</v>
          </cell>
          <cell r="N348">
            <v>739</v>
          </cell>
        </row>
        <row r="349">
          <cell r="F349" t="str">
            <v>G226</v>
          </cell>
          <cell r="G349" t="str">
            <v>idem voir feuille classe et préciser</v>
          </cell>
          <cell r="K349" t="str">
            <v>G225</v>
          </cell>
          <cell r="L349" t="str">
            <v>stam : mutation de sizerin brun</v>
          </cell>
          <cell r="M349" t="str">
            <v>Stam 4:</v>
          </cell>
          <cell r="N349">
            <v>741</v>
          </cell>
        </row>
        <row r="350">
          <cell r="F350" t="str">
            <v>G228</v>
          </cell>
          <cell r="G350" t="str">
            <v>idem voir feuille classe et préciser</v>
          </cell>
          <cell r="K350" t="str">
            <v>G227</v>
          </cell>
          <cell r="L350" t="str">
            <v>stam : mutation de sizerin agate</v>
          </cell>
          <cell r="M350" t="str">
            <v>Stam 4:</v>
          </cell>
          <cell r="N350">
            <v>743</v>
          </cell>
        </row>
        <row r="351">
          <cell r="F351" t="str">
            <v>G230</v>
          </cell>
          <cell r="G351" t="str">
            <v>idem voir feuille classe et préciser</v>
          </cell>
          <cell r="K351" t="str">
            <v>G229</v>
          </cell>
          <cell r="L351" t="str">
            <v>stam : mutation de sizerin isabelle</v>
          </cell>
          <cell r="M351" t="str">
            <v>Stam 4:</v>
          </cell>
          <cell r="N351">
            <v>745</v>
          </cell>
        </row>
        <row r="352">
          <cell r="F352" t="str">
            <v>G232</v>
          </cell>
          <cell r="G352" t="str">
            <v>idem voir feuille classe et préciser</v>
          </cell>
          <cell r="K352" t="str">
            <v>G231</v>
          </cell>
          <cell r="L352" t="str">
            <v>stam : mutation de sizerin facteur foncé (toutes couleurs), pastel  (toutes couleurs) &amp; phaeo</v>
          </cell>
          <cell r="M352" t="str">
            <v>Stam 4:</v>
          </cell>
          <cell r="N352">
            <v>747</v>
          </cell>
        </row>
        <row r="353">
          <cell r="F353" t="str">
            <v>G234</v>
          </cell>
          <cell r="G353" t="str">
            <v>idem voir feuille classe et préciser</v>
          </cell>
          <cell r="K353" t="str">
            <v>G233</v>
          </cell>
          <cell r="L353" t="str">
            <v>stam : mutation de bouvreuil pivoine brun</v>
          </cell>
          <cell r="M353" t="str">
            <v>Stam 4:</v>
          </cell>
          <cell r="N353">
            <v>749</v>
          </cell>
        </row>
        <row r="354">
          <cell r="F354" t="str">
            <v>G236</v>
          </cell>
          <cell r="G354" t="str">
            <v>idem voir feuille classe et préciser</v>
          </cell>
          <cell r="K354" t="str">
            <v>G235</v>
          </cell>
          <cell r="L354" t="str">
            <v>stam : mutation de bouvreuil pivoine phénotype sauvage pastel</v>
          </cell>
          <cell r="M354" t="str">
            <v>Stam 4:</v>
          </cell>
          <cell r="N354">
            <v>751</v>
          </cell>
        </row>
        <row r="355">
          <cell r="F355" t="str">
            <v>G238</v>
          </cell>
          <cell r="G355" t="str">
            <v>idem voir feuille classe et préciser</v>
          </cell>
          <cell r="K355" t="str">
            <v>G237</v>
          </cell>
          <cell r="L355" t="str">
            <v>stam : mutation de bouvreuil pivoine brun pastel</v>
          </cell>
          <cell r="M355" t="str">
            <v>Stam 4:</v>
          </cell>
          <cell r="N355">
            <v>753</v>
          </cell>
        </row>
        <row r="356">
          <cell r="F356" t="str">
            <v>G240</v>
          </cell>
          <cell r="G356" t="str">
            <v>idem voir feuille classe et préciser</v>
          </cell>
          <cell r="K356" t="str">
            <v>G239</v>
          </cell>
          <cell r="L356" t="str">
            <v>stam : mutation de bouvreuil pivoine jaune &amp; blanc</v>
          </cell>
          <cell r="M356" t="str">
            <v>Stam 4:</v>
          </cell>
          <cell r="N356">
            <v>755</v>
          </cell>
        </row>
        <row r="357">
          <cell r="F357" t="str">
            <v>G242</v>
          </cell>
          <cell r="G357" t="str">
            <v>idem voir feuille classe et préciser</v>
          </cell>
          <cell r="K357" t="str">
            <v>G241</v>
          </cell>
          <cell r="L357" t="str">
            <v>stam : mutation de pinson des arbres brun</v>
          </cell>
          <cell r="M357" t="str">
            <v>Stam 4:</v>
          </cell>
          <cell r="N357">
            <v>757</v>
          </cell>
        </row>
        <row r="358">
          <cell r="F358" t="str">
            <v>G244</v>
          </cell>
          <cell r="G358" t="str">
            <v>idem voir feuille classe et préciser</v>
          </cell>
          <cell r="K358" t="str">
            <v>G243</v>
          </cell>
          <cell r="L358" t="str">
            <v>stam : mutation de pinson des arbres agate</v>
          </cell>
          <cell r="M358" t="str">
            <v>Stam 4:</v>
          </cell>
          <cell r="N358">
            <v>759</v>
          </cell>
        </row>
        <row r="359">
          <cell r="F359" t="str">
            <v>G246</v>
          </cell>
          <cell r="G359" t="str">
            <v>idem voir feuille classe et préciser</v>
          </cell>
          <cell r="K359" t="str">
            <v>G245</v>
          </cell>
          <cell r="L359" t="str">
            <v>stam : mutation de pinson des arbres isabelle</v>
          </cell>
          <cell r="M359" t="str">
            <v>Stam 4:</v>
          </cell>
          <cell r="N359">
            <v>761</v>
          </cell>
        </row>
        <row r="360">
          <cell r="F360" t="str">
            <v>G248</v>
          </cell>
          <cell r="G360" t="str">
            <v>idem voir feuille classe et préciser</v>
          </cell>
          <cell r="K360" t="str">
            <v>G247</v>
          </cell>
          <cell r="L360" t="str">
            <v>stam : mutation de pinson des arbres opale en phénotype sauvage en agate et en brun</v>
          </cell>
          <cell r="M360" t="str">
            <v>Stam 4:</v>
          </cell>
          <cell r="N360">
            <v>763</v>
          </cell>
        </row>
        <row r="361">
          <cell r="F361" t="str">
            <v>G250</v>
          </cell>
          <cell r="G361" t="str">
            <v>idem voir feuille classe et préciser</v>
          </cell>
          <cell r="K361" t="str">
            <v>G249</v>
          </cell>
          <cell r="L361" t="str">
            <v>stam : mutation de moineau domestique et friquet brun</v>
          </cell>
          <cell r="M361" t="str">
            <v>Stam 4:</v>
          </cell>
          <cell r="N361">
            <v>765</v>
          </cell>
        </row>
        <row r="362">
          <cell r="F362" t="str">
            <v>G252</v>
          </cell>
          <cell r="G362" t="str">
            <v>idem voir feuille classe et préciser</v>
          </cell>
          <cell r="K362" t="str">
            <v>G251</v>
          </cell>
          <cell r="L362" t="str">
            <v>stam : mutation de moineau domestique agate</v>
          </cell>
          <cell r="M362" t="str">
            <v>Stam 4:</v>
          </cell>
          <cell r="N362">
            <v>767</v>
          </cell>
        </row>
        <row r="363">
          <cell r="F363" t="str">
            <v>G254</v>
          </cell>
          <cell r="G363" t="str">
            <v>idem voir feuille classe et préciser</v>
          </cell>
          <cell r="K363" t="str">
            <v>G253</v>
          </cell>
          <cell r="L363" t="str">
            <v>stam : mutation de moineau domestique isabelle</v>
          </cell>
          <cell r="M363" t="str">
            <v>Stam 4:</v>
          </cell>
          <cell r="N363">
            <v>769</v>
          </cell>
        </row>
        <row r="364">
          <cell r="F364" t="str">
            <v>G256</v>
          </cell>
          <cell r="G364" t="str">
            <v>idem voir feuille classe et préciser</v>
          </cell>
          <cell r="K364" t="str">
            <v>G255</v>
          </cell>
          <cell r="L364" t="str">
            <v>stam : mutation de moineau domestique ; phaeo, phénotype  sauvage opale,  blanc à yeux noirs, albinos, lutino ivoire, satiné,  brun pastel et moineau  friquet phénotype sauvage opale et brun opale</v>
          </cell>
          <cell r="M364" t="str">
            <v>Stam 4:</v>
          </cell>
          <cell r="N364">
            <v>771</v>
          </cell>
        </row>
        <row r="365">
          <cell r="F365" t="str">
            <v>G258</v>
          </cell>
          <cell r="G365" t="str">
            <v>idem voir feuille classe et préciser</v>
          </cell>
          <cell r="K365" t="str">
            <v>G257</v>
          </cell>
          <cell r="L365" t="str">
            <v>stam : mutation brun de l’étourneau sansonnet, grive musicienne  et de la  pie bavarde</v>
          </cell>
          <cell r="M365" t="str">
            <v>Stam 4:</v>
          </cell>
          <cell r="N365">
            <v>773</v>
          </cell>
        </row>
        <row r="366">
          <cell r="F366" t="str">
            <v>G260</v>
          </cell>
          <cell r="G366" t="str">
            <v>idem voir feuille classe et préciser</v>
          </cell>
          <cell r="K366" t="str">
            <v>G259</v>
          </cell>
          <cell r="L366" t="str">
            <v>stam : mutation agate de l’étourneau sansonnet</v>
          </cell>
          <cell r="M366" t="str">
            <v>Stam 4:</v>
          </cell>
          <cell r="N366">
            <v>775</v>
          </cell>
        </row>
        <row r="367">
          <cell r="F367" t="str">
            <v>G262</v>
          </cell>
          <cell r="G367" t="str">
            <v>idem voir feuille classe et préciser</v>
          </cell>
          <cell r="K367" t="str">
            <v>G261</v>
          </cell>
          <cell r="L367" t="str">
            <v>stam : mutation isabelle de l’étourneau sansonnet (néant)</v>
          </cell>
          <cell r="M367" t="str">
            <v>Stam 4:</v>
          </cell>
          <cell r="N367">
            <v>777</v>
          </cell>
        </row>
        <row r="368">
          <cell r="F368" t="str">
            <v>G264</v>
          </cell>
          <cell r="G368" t="str">
            <v>idem voir feuille classe et préciser</v>
          </cell>
          <cell r="K368" t="str">
            <v>G263</v>
          </cell>
          <cell r="L368" t="str">
            <v xml:space="preserve"> stam : mutation autre de merle blanc, albinos, phénotype sauvage  pastel,  étourneau sansonnet phaeo, grive musicienne albinos,  satiné et  geai des chênes opale</v>
          </cell>
          <cell r="M368" t="str">
            <v>Stam 4:</v>
          </cell>
          <cell r="N368">
            <v>779</v>
          </cell>
        </row>
        <row r="369">
          <cell r="F369" t="str">
            <v>G266</v>
          </cell>
          <cell r="G369" t="str">
            <v>idem voir feuille classe et préciser</v>
          </cell>
          <cell r="K369" t="str">
            <v>G265</v>
          </cell>
          <cell r="L369" t="str">
            <v>stam : mutation d’espèces non reprises ci-dessus (sans médaille),  en étude.</v>
          </cell>
          <cell r="M369" t="str">
            <v>Stam 4:</v>
          </cell>
          <cell r="N369">
            <v>781</v>
          </cell>
        </row>
        <row r="370">
          <cell r="F370" t="str">
            <v>H2</v>
          </cell>
          <cell r="G370" t="str">
            <v>idem voir feuille classe et préciser</v>
          </cell>
          <cell r="K370" t="str">
            <v>H1</v>
          </cell>
          <cell r="L370" t="str">
            <v>stam : hybride noir-brun de canari X carduelis européens et vice  versa  (couleur classique)</v>
          </cell>
          <cell r="M370" t="str">
            <v>Stam 4:</v>
          </cell>
          <cell r="N370">
            <v>786</v>
          </cell>
        </row>
        <row r="371">
          <cell r="F371" t="str">
            <v>H4</v>
          </cell>
          <cell r="G371" t="str">
            <v>idem voir feuille classe et préciser</v>
          </cell>
          <cell r="K371" t="str">
            <v>H3</v>
          </cell>
          <cell r="L371" t="str">
            <v>stam : hybride noir-brun de canari X autres européens et vice  versa  (couleur classique)</v>
          </cell>
          <cell r="M371" t="str">
            <v>Stam 4:</v>
          </cell>
          <cell r="N371">
            <v>788</v>
          </cell>
        </row>
        <row r="372">
          <cell r="F372" t="str">
            <v>H6</v>
          </cell>
          <cell r="G372" t="str">
            <v>idem voir feuille classe et préciser</v>
          </cell>
          <cell r="K372" t="str">
            <v>H5</v>
          </cell>
          <cell r="L372" t="str">
            <v>stam : hybride noir-brun de canari X serinus exotiques et vice  versa   (couleur classique)</v>
          </cell>
          <cell r="M372" t="str">
            <v>Stam 4:</v>
          </cell>
          <cell r="N372">
            <v>790</v>
          </cell>
        </row>
        <row r="373">
          <cell r="F373" t="str">
            <v>H8</v>
          </cell>
          <cell r="G373" t="str">
            <v>idem voir feuille classe et préciser</v>
          </cell>
          <cell r="K373" t="str">
            <v>H7</v>
          </cell>
          <cell r="L373" t="str">
            <v>stam : hybride noir-brun de canari X autres exotiques et vice  versa (couleur  classique)</v>
          </cell>
          <cell r="M373" t="str">
            <v>Stam 4:</v>
          </cell>
          <cell r="N373">
            <v>792</v>
          </cell>
        </row>
        <row r="374">
          <cell r="F374" t="str">
            <v>H10</v>
          </cell>
          <cell r="G374" t="str">
            <v>idem voir feuille classe et préciser</v>
          </cell>
          <cell r="K374" t="str">
            <v>H9</v>
          </cell>
          <cell r="L374" t="str">
            <v>stam : hybride muté de canari X carduelis européens et vice versa</v>
          </cell>
          <cell r="M374" t="str">
            <v>Stam 4:</v>
          </cell>
          <cell r="N374">
            <v>794</v>
          </cell>
        </row>
        <row r="375">
          <cell r="F375" t="str">
            <v>H12</v>
          </cell>
          <cell r="G375" t="str">
            <v>idem voir feuille classe et préciser</v>
          </cell>
          <cell r="K375" t="str">
            <v>H11</v>
          </cell>
          <cell r="L375" t="str">
            <v>stam : hybride muté de canari X autres européens et vice versa</v>
          </cell>
          <cell r="M375" t="str">
            <v>Stam 4:</v>
          </cell>
          <cell r="N375">
            <v>796</v>
          </cell>
        </row>
        <row r="376">
          <cell r="F376" t="str">
            <v>H14</v>
          </cell>
          <cell r="G376" t="str">
            <v>idem voir feuille classe et préciser</v>
          </cell>
          <cell r="K376" t="str">
            <v>H13</v>
          </cell>
          <cell r="L376" t="str">
            <v>stam : hybride muté de canari X serinus exotiques et vice versa</v>
          </cell>
          <cell r="M376" t="str">
            <v>Stam 4:</v>
          </cell>
          <cell r="N376">
            <v>798</v>
          </cell>
        </row>
        <row r="377">
          <cell r="F377" t="str">
            <v>H16</v>
          </cell>
          <cell r="G377" t="str">
            <v>idem voir feuille classe et préciser</v>
          </cell>
          <cell r="K377" t="str">
            <v>H15</v>
          </cell>
          <cell r="L377" t="str">
            <v>stam : hybride muté de canari X autres exotiques et vice versa</v>
          </cell>
          <cell r="M377" t="str">
            <v>Stam 4:</v>
          </cell>
          <cell r="N377">
            <v>800</v>
          </cell>
        </row>
        <row r="378">
          <cell r="F378" t="str">
            <v>H18</v>
          </cell>
          <cell r="G378" t="str">
            <v>idem voir feuille classe et préciser</v>
          </cell>
          <cell r="K378" t="str">
            <v>H17</v>
          </cell>
          <cell r="L378" t="str">
            <v>stam : hybride exotique X exotique (de fringillidés et emberizidés  entre eux) de couleur classique</v>
          </cell>
          <cell r="M378" t="str">
            <v>Stam 4:</v>
          </cell>
          <cell r="N378">
            <v>802</v>
          </cell>
        </row>
        <row r="379">
          <cell r="F379" t="str">
            <v>H20</v>
          </cell>
          <cell r="G379" t="str">
            <v>idem voir feuille classe et préciser</v>
          </cell>
          <cell r="K379" t="str">
            <v>H19</v>
          </cell>
          <cell r="L379" t="str">
            <v>stam : hybride exotique X exotique (d’estrildidés entre eux) de  couleur classique</v>
          </cell>
          <cell r="M379" t="str">
            <v>Stam 4:</v>
          </cell>
          <cell r="N379">
            <v>804</v>
          </cell>
        </row>
        <row r="380">
          <cell r="F380" t="str">
            <v>H22</v>
          </cell>
          <cell r="G380" t="str">
            <v>idem voir feuille classe et préciser</v>
          </cell>
          <cell r="K380" t="str">
            <v>H21</v>
          </cell>
          <cell r="L380" t="str">
            <v>stam : hybride muté ; exotique X exotique (de fringillidés et emberizidés  entre eux)</v>
          </cell>
          <cell r="M380" t="str">
            <v>Stam 4:</v>
          </cell>
          <cell r="N380">
            <v>806</v>
          </cell>
        </row>
        <row r="381">
          <cell r="F381" t="str">
            <v>H24</v>
          </cell>
          <cell r="G381" t="str">
            <v>idem voir feuille classe et préciser</v>
          </cell>
          <cell r="K381" t="str">
            <v>H23</v>
          </cell>
          <cell r="L381" t="str">
            <v>stam : hybride muté ; exotique X exotique (d’estrildidés entre  eux)</v>
          </cell>
          <cell r="M381" t="str">
            <v>Stam 4:</v>
          </cell>
          <cell r="N381">
            <v>808</v>
          </cell>
        </row>
        <row r="382">
          <cell r="F382" t="str">
            <v>H26</v>
          </cell>
          <cell r="G382" t="str">
            <v>idem voir feuille classe et préciser</v>
          </cell>
          <cell r="K382" t="str">
            <v>H25</v>
          </cell>
          <cell r="L382" t="str">
            <v>stam : hybride faune européenne (loxia ou pyrrhula) X faune  Européenne  (couleur classique)</v>
          </cell>
          <cell r="M382" t="str">
            <v>Stam 4:</v>
          </cell>
          <cell r="N382">
            <v>810</v>
          </cell>
        </row>
        <row r="383">
          <cell r="F383" t="str">
            <v>H28</v>
          </cell>
          <cell r="G383" t="str">
            <v>idem voir feuille classe et préciser</v>
          </cell>
          <cell r="K383" t="str">
            <v>H27</v>
          </cell>
          <cell r="L383" t="str">
            <v>stam : hybride faune européenne autres X faune européenne  autres (couleur classique)</v>
          </cell>
          <cell r="M383" t="str">
            <v>Stam 4:</v>
          </cell>
          <cell r="N383">
            <v>812</v>
          </cell>
        </row>
        <row r="384">
          <cell r="F384" t="str">
            <v>H30</v>
          </cell>
          <cell r="G384" t="str">
            <v>idem voir feuille classe et préciser</v>
          </cell>
          <cell r="K384" t="str">
            <v>H29</v>
          </cell>
          <cell r="L384" t="str">
            <v>stam : hybride muté de faune européenne (loxia ou pyrrhula) X  faune  européenne</v>
          </cell>
          <cell r="M384" t="str">
            <v>Stam 4:</v>
          </cell>
          <cell r="N384">
            <v>814</v>
          </cell>
        </row>
        <row r="385">
          <cell r="F385" t="str">
            <v>H32</v>
          </cell>
          <cell r="G385" t="str">
            <v>idem voir feuille classe et préciser</v>
          </cell>
          <cell r="K385" t="str">
            <v>H31</v>
          </cell>
          <cell r="L385" t="str">
            <v>stam : hybride muté de faune européenne autre X faune européenne autre</v>
          </cell>
          <cell r="M385" t="str">
            <v>Stam 4:</v>
          </cell>
          <cell r="N385">
            <v>816</v>
          </cell>
        </row>
        <row r="386">
          <cell r="F386" t="str">
            <v>H34</v>
          </cell>
          <cell r="G386" t="str">
            <v>idem voir feuille classe et préciser</v>
          </cell>
          <cell r="K386" t="str">
            <v>H33</v>
          </cell>
          <cell r="L386" t="str">
            <v>stam : hybride de serinus exotique X faune européenne et vice  versa  (couleur classique)</v>
          </cell>
          <cell r="M386" t="str">
            <v>Stam 4:</v>
          </cell>
          <cell r="N386">
            <v>818</v>
          </cell>
        </row>
        <row r="387">
          <cell r="F387" t="str">
            <v>H36</v>
          </cell>
          <cell r="G387" t="str">
            <v>idem voir feuille classe et préciser</v>
          </cell>
          <cell r="K387" t="str">
            <v>H35</v>
          </cell>
          <cell r="L387" t="str">
            <v>stam : hybride autres exotiques X faune européenne et vice versa  (couleur classique)</v>
          </cell>
          <cell r="M387" t="str">
            <v>Stam 4:</v>
          </cell>
          <cell r="N387">
            <v>820</v>
          </cell>
        </row>
        <row r="388">
          <cell r="F388" t="str">
            <v>H38</v>
          </cell>
          <cell r="G388" t="str">
            <v>idem voir feuille classe et préciser</v>
          </cell>
          <cell r="K388" t="str">
            <v>H37</v>
          </cell>
          <cell r="L388" t="str">
            <v>stam : hybride muté de serinus exotique X faune européenne et  vice versa</v>
          </cell>
          <cell r="M388" t="str">
            <v>Stam 4:</v>
          </cell>
          <cell r="N388">
            <v>822</v>
          </cell>
        </row>
        <row r="389">
          <cell r="F389" t="str">
            <v>H40</v>
          </cell>
          <cell r="G389" t="str">
            <v>idem voir feuille classe et préciser</v>
          </cell>
          <cell r="K389" t="str">
            <v>H39</v>
          </cell>
          <cell r="L389" t="str">
            <v xml:space="preserve">stam : hybride muté autres exotiques X faune européenne et vice  versa </v>
          </cell>
          <cell r="M389" t="str">
            <v>Stam 4:</v>
          </cell>
          <cell r="N389">
            <v>824</v>
          </cell>
        </row>
        <row r="390">
          <cell r="F390" t="str">
            <v>H42</v>
          </cell>
          <cell r="G390" t="str">
            <v>idem voir feuille classe et préciser</v>
          </cell>
          <cell r="K390" t="str">
            <v>H41</v>
          </cell>
          <cell r="L390" t="str">
            <v>stam : hybride panaché (tous)</v>
          </cell>
          <cell r="M390" t="str">
            <v>Stam 4:</v>
          </cell>
          <cell r="N390">
            <v>826</v>
          </cell>
        </row>
        <row r="391">
          <cell r="F391" t="str">
            <v>I2</v>
          </cell>
          <cell r="G391" t="str">
            <v>Normales vert clair</v>
          </cell>
          <cell r="K391" t="str">
            <v>I1</v>
          </cell>
          <cell r="L391" t="str">
            <v>Normales vert clair</v>
          </cell>
          <cell r="M391" t="str">
            <v>Stam 4:</v>
          </cell>
          <cell r="N391">
            <v>830</v>
          </cell>
        </row>
        <row r="392">
          <cell r="F392" t="str">
            <v>I4</v>
          </cell>
          <cell r="G392" t="str">
            <v>Normales bleu clair</v>
          </cell>
          <cell r="K392" t="str">
            <v>I3</v>
          </cell>
          <cell r="L392" t="str">
            <v>Normales bleu clair</v>
          </cell>
          <cell r="M392" t="str">
            <v>Stam 4:</v>
          </cell>
          <cell r="N392">
            <v>832</v>
          </cell>
        </row>
        <row r="393">
          <cell r="F393" t="str">
            <v>I6</v>
          </cell>
          <cell r="G393" t="str">
            <v>Normales gris-vert</v>
          </cell>
          <cell r="K393" t="str">
            <v>I5</v>
          </cell>
          <cell r="L393" t="str">
            <v>Normales gris-vert</v>
          </cell>
          <cell r="M393" t="str">
            <v>Stam 4:</v>
          </cell>
          <cell r="N393">
            <v>834</v>
          </cell>
        </row>
        <row r="394">
          <cell r="F394" t="str">
            <v>I8</v>
          </cell>
          <cell r="G394" t="str">
            <v>Normales gris</v>
          </cell>
          <cell r="K394" t="str">
            <v>I7</v>
          </cell>
          <cell r="L394" t="str">
            <v>Normales gris</v>
          </cell>
          <cell r="M394" t="str">
            <v>Stam 4:</v>
          </cell>
          <cell r="N394">
            <v>836</v>
          </cell>
        </row>
        <row r="395">
          <cell r="F395" t="str">
            <v>I10</v>
          </cell>
          <cell r="G395" t="str">
            <v>Normales ardoisée (slade)</v>
          </cell>
          <cell r="K395" t="str">
            <v>I9</v>
          </cell>
          <cell r="L395" t="str">
            <v>Normales ardoisée (slade)</v>
          </cell>
          <cell r="M395" t="str">
            <v>Stam 4:</v>
          </cell>
          <cell r="N395">
            <v>838</v>
          </cell>
        </row>
        <row r="396">
          <cell r="F396" t="str">
            <v>I12</v>
          </cell>
          <cell r="G396" t="str">
            <v>Normales série verte et bleue avec facteur foncé (1 ou 2)</v>
          </cell>
          <cell r="K396" t="str">
            <v>I11</v>
          </cell>
          <cell r="L396" t="str">
            <v>Normales série verte et bleue avec facteur foncé (1 ou 2)</v>
          </cell>
          <cell r="M396" t="str">
            <v>Stam 4:</v>
          </cell>
          <cell r="N396">
            <v>840</v>
          </cell>
        </row>
        <row r="397">
          <cell r="F397" t="str">
            <v>I14</v>
          </cell>
          <cell r="G397" t="str">
            <v>Opalines série verte y compris facteur foncé</v>
          </cell>
          <cell r="K397" t="str">
            <v>I13</v>
          </cell>
          <cell r="L397" t="str">
            <v>Opalines série verte y compris facteur foncé</v>
          </cell>
          <cell r="M397" t="str">
            <v>Stam 4:</v>
          </cell>
          <cell r="N397">
            <v>842</v>
          </cell>
        </row>
        <row r="398">
          <cell r="F398" t="str">
            <v>I16</v>
          </cell>
          <cell r="G398" t="str">
            <v>Opalines série bleue y compris facteur foncé</v>
          </cell>
          <cell r="K398" t="str">
            <v>I15</v>
          </cell>
          <cell r="L398" t="str">
            <v>Opalines série bleue y compris facteur foncé</v>
          </cell>
          <cell r="M398" t="str">
            <v>Stam 4:</v>
          </cell>
          <cell r="N398">
            <v>844</v>
          </cell>
        </row>
        <row r="399">
          <cell r="F399" t="str">
            <v>I18</v>
          </cell>
          <cell r="G399" t="str">
            <v>Normales cinnamon série verte y compris facteur foncé</v>
          </cell>
          <cell r="K399" t="str">
            <v>I17</v>
          </cell>
          <cell r="L399" t="str">
            <v>Normales cinnamon série verte y compris facteur foncé</v>
          </cell>
          <cell r="M399" t="str">
            <v>Stam 4:</v>
          </cell>
          <cell r="N399">
            <v>846</v>
          </cell>
        </row>
        <row r="400">
          <cell r="F400" t="str">
            <v>I20</v>
          </cell>
          <cell r="G400" t="str">
            <v>Normales cinnamon série bleue y compris facteur foncé</v>
          </cell>
          <cell r="K400" t="str">
            <v>I19</v>
          </cell>
          <cell r="L400" t="str">
            <v>Normales cinnamon série bleue y compris facteur foncé</v>
          </cell>
          <cell r="M400" t="str">
            <v>Stam 4:</v>
          </cell>
          <cell r="N400">
            <v>848</v>
          </cell>
        </row>
        <row r="401">
          <cell r="F401" t="str">
            <v>I22</v>
          </cell>
          <cell r="G401" t="str">
            <v>Opalines cinnamon série verte y compris facteur foncé</v>
          </cell>
          <cell r="K401" t="str">
            <v>I21</v>
          </cell>
          <cell r="L401" t="str">
            <v>Opalines cinnamon série verte y compris facteur foncé</v>
          </cell>
          <cell r="M401" t="str">
            <v>Stam 4:</v>
          </cell>
          <cell r="N401">
            <v>850</v>
          </cell>
        </row>
        <row r="402">
          <cell r="F402" t="str">
            <v>I24</v>
          </cell>
          <cell r="G402" t="str">
            <v>Opalines cinnamon série bleue y compris facteur foncé</v>
          </cell>
          <cell r="K402" t="str">
            <v>I23</v>
          </cell>
          <cell r="L402" t="str">
            <v>Opalines cinnamon série bleue y compris facteur foncé</v>
          </cell>
          <cell r="M402" t="str">
            <v>Stam 4:</v>
          </cell>
          <cell r="N402">
            <v>852</v>
          </cell>
        </row>
        <row r="403">
          <cell r="F403" t="str">
            <v>I26</v>
          </cell>
          <cell r="G403" t="str">
            <v>Tous les Masques jaunes des classes 1 à 24 (Série Bleue)</v>
          </cell>
          <cell r="K403" t="str">
            <v>I25</v>
          </cell>
          <cell r="L403" t="str">
            <v>Tous les Masques jaunes des classes 1 à 24 (Série Bleue)</v>
          </cell>
          <cell r="M403" t="str">
            <v>Stam 4:</v>
          </cell>
          <cell r="N403">
            <v>854</v>
          </cell>
        </row>
        <row r="404">
          <cell r="F404" t="str">
            <v>I28</v>
          </cell>
          <cell r="G404" t="str">
            <v>idem voir feuille classe et préciser</v>
          </cell>
          <cell r="K404" t="str">
            <v>I27</v>
          </cell>
          <cell r="L404" t="str">
            <v>Toutes les Ailes claires y compris les Opalines et les Arc en ciel (y compris aussi toutes les ailes claires masque jaunes)</v>
          </cell>
          <cell r="M404" t="str">
            <v>Stam 4:</v>
          </cell>
          <cell r="N404">
            <v>856</v>
          </cell>
        </row>
        <row r="405">
          <cell r="F405" t="str">
            <v>I30</v>
          </cell>
          <cell r="G405" t="str">
            <v>idem voir feuille classe et préciser</v>
          </cell>
          <cell r="K405" t="str">
            <v>I29</v>
          </cell>
          <cell r="L405" t="str">
            <v>Toutes les Diluées en jaune et blanc - Toutes les ailes grises en normales et opalines (y compris les masques jaunes en diluées et ailes grises dans la série bleue)</v>
          </cell>
          <cell r="M405" t="str">
            <v>Stam 4:</v>
          </cell>
          <cell r="N405">
            <v>858</v>
          </cell>
        </row>
        <row r="406">
          <cell r="F406" t="str">
            <v>I32</v>
          </cell>
          <cell r="G406" t="str">
            <v>idem voir feuille classe et préciser</v>
          </cell>
          <cell r="K406" t="str">
            <v>I31</v>
          </cell>
          <cell r="L406" t="str">
            <v>Toutes les Fallows - normales et opalines (y compris les fallows masques jaunes dans la série bleue)</v>
          </cell>
          <cell r="M406" t="str">
            <v>Stam 4:</v>
          </cell>
          <cell r="N406">
            <v>860</v>
          </cell>
        </row>
        <row r="407">
          <cell r="F407" t="str">
            <v>I34</v>
          </cell>
          <cell r="G407" t="str">
            <v>idem voir feuille classe et préciser</v>
          </cell>
          <cell r="K407" t="str">
            <v>I33</v>
          </cell>
          <cell r="L407" t="str">
            <v>Tous les Corps clairs d'Easley et du Texas - normales et opalines - et les sellés (y compris les masques jaunes dans la série bleue)</v>
          </cell>
          <cell r="M407" t="str">
            <v>Stam 4:</v>
          </cell>
          <cell r="N407">
            <v>862</v>
          </cell>
        </row>
        <row r="408">
          <cell r="F408" t="str">
            <v>I36</v>
          </cell>
          <cell r="G408" t="str">
            <v>idem voir feuille classe et préciser</v>
          </cell>
          <cell r="K408" t="str">
            <v>I35</v>
          </cell>
          <cell r="L408" t="str">
            <v>Tous les Inos (y compris les masques jaunes dans la série bleue)</v>
          </cell>
          <cell r="M408" t="str">
            <v>Stam 4:</v>
          </cell>
          <cell r="N408">
            <v>864</v>
          </cell>
        </row>
        <row r="409">
          <cell r="F409" t="str">
            <v>I38</v>
          </cell>
          <cell r="G409" t="str">
            <v>idem voir feuille classe et préciser</v>
          </cell>
          <cell r="K409" t="str">
            <v>I37</v>
          </cell>
          <cell r="L409" t="str">
            <v>Toutes les perlées double facteur série verte et bleue (y compris les masques jaunes dans la série bleue)</v>
          </cell>
          <cell r="M409" t="str">
            <v>Stamm</v>
          </cell>
          <cell r="N409">
            <v>866</v>
          </cell>
        </row>
        <row r="410">
          <cell r="F410" t="str">
            <v>I40</v>
          </cell>
          <cell r="G410" t="str">
            <v>idem voir feuille classe et préciser</v>
          </cell>
          <cell r="K410" t="str">
            <v>I39</v>
          </cell>
          <cell r="L410" t="str">
            <v>Toutes les Ailes en dentelles - normales et opalines (y compris les masques jaunes dans la série bleue)</v>
          </cell>
          <cell r="M410" t="str">
            <v>Stam 4:</v>
          </cell>
          <cell r="N410">
            <v>868</v>
          </cell>
        </row>
        <row r="411">
          <cell r="F411" t="str">
            <v>I42</v>
          </cell>
          <cell r="G411" t="str">
            <v>idem voir feuille classe et préciser</v>
          </cell>
          <cell r="K411" t="str">
            <v>I41</v>
          </cell>
          <cell r="L411" t="str">
            <v>Toutes les Pies récessives, les jaunes et blanches aux yeux noirs normales cinnamon et opalines (y compris les masques jaunes dans la série bleue)</v>
          </cell>
          <cell r="M411" t="str">
            <v>Stam 4:</v>
          </cell>
          <cell r="N411">
            <v>870</v>
          </cell>
        </row>
        <row r="412">
          <cell r="F412" t="str">
            <v>I44</v>
          </cell>
          <cell r="G412" t="str">
            <v>idem voir feuille classe et préciser</v>
          </cell>
          <cell r="K412" t="str">
            <v>I43</v>
          </cell>
          <cell r="L412" t="str">
            <v xml:space="preserve">Toutes les Pies australiennes et hollandaises - normales cinnamon et opalines (y compris les </v>
          </cell>
          <cell r="M412" t="str">
            <v>Stam 4:</v>
          </cell>
          <cell r="N412">
            <v>872</v>
          </cell>
        </row>
        <row r="413">
          <cell r="F413" t="str">
            <v>I46</v>
          </cell>
          <cell r="G413" t="str">
            <v>idem voir feuille classe et préciser</v>
          </cell>
          <cell r="K413" t="str">
            <v>I45</v>
          </cell>
          <cell r="L413" t="str">
            <v>Toutes les Perlées 1 Facteur  (1 - 26)  (y compris les masques jaunes dans la série bleue)</v>
          </cell>
          <cell r="M413" t="str">
            <v>Stam 4:</v>
          </cell>
          <cell r="N413">
            <v>874</v>
          </cell>
        </row>
        <row r="414">
          <cell r="F414" t="str">
            <v>I48</v>
          </cell>
          <cell r="G414" t="str">
            <v>idem voir feuille classe et préciser</v>
          </cell>
          <cell r="K414" t="str">
            <v>I47</v>
          </cell>
          <cell r="L414" t="str">
            <v>Toutes les perruches ondulées Huppées des séries vertes et bleues (1- 46) (y compris les masques jaunes dans la série bleue</v>
          </cell>
          <cell r="M414" t="str">
            <v>Stam 4:</v>
          </cell>
          <cell r="N414">
            <v>876</v>
          </cell>
        </row>
        <row r="415">
          <cell r="F415" t="str">
            <v>50</v>
          </cell>
          <cell r="G415" t="str">
            <v>idem voir feuille classe et préciser</v>
          </cell>
          <cell r="K415" t="str">
            <v>I49</v>
          </cell>
          <cell r="L415" t="str">
            <v>Toutes les autres perruches ondulées (sans médaille)</v>
          </cell>
          <cell r="M415" t="str">
            <v>Stam 4:</v>
          </cell>
          <cell r="N415">
            <v>878</v>
          </cell>
        </row>
        <row r="416">
          <cell r="F416" t="str">
            <v>Ibis2</v>
          </cell>
          <cell r="G416" t="str">
            <v>Ondulées normal</v>
          </cell>
          <cell r="K416" t="str">
            <v>Ibis1</v>
          </cell>
          <cell r="L416" t="str">
            <v>Ondulées normal</v>
          </cell>
          <cell r="M416" t="str">
            <v>Stam 4:</v>
          </cell>
          <cell r="N416">
            <v>886</v>
          </cell>
        </row>
        <row r="417">
          <cell r="F417" t="str">
            <v>Ibis4</v>
          </cell>
          <cell r="G417" t="str">
            <v>Ondulées  mutation</v>
          </cell>
          <cell r="K417" t="str">
            <v>Ibis3</v>
          </cell>
          <cell r="L417" t="str">
            <v>Ondulées  mutation</v>
          </cell>
          <cell r="M417" t="str">
            <v>Stam 4:</v>
          </cell>
          <cell r="N417">
            <v>888</v>
          </cell>
        </row>
        <row r="418">
          <cell r="F418" t="str">
            <v>J2</v>
          </cell>
          <cell r="G418" t="str">
            <v>Roseicollis Vert (Type sauvage)</v>
          </cell>
          <cell r="K418" t="str">
            <v>J1</v>
          </cell>
          <cell r="L418" t="str">
            <v>Roseicollis Vert (Type sauvage)</v>
          </cell>
          <cell r="M418" t="str">
            <v>Stam 4:</v>
          </cell>
          <cell r="N418">
            <v>896</v>
          </cell>
        </row>
        <row r="419">
          <cell r="F419" t="str">
            <v>J4</v>
          </cell>
          <cell r="G419" t="str">
            <v>Roseicollis Vert (Plumes longues)</v>
          </cell>
          <cell r="K419" t="str">
            <v>J3</v>
          </cell>
          <cell r="L419" t="str">
            <v>Roseicollis Vert (Plumes longues)</v>
          </cell>
          <cell r="M419" t="str">
            <v>Stam 4:</v>
          </cell>
          <cell r="N419">
            <v>898</v>
          </cell>
        </row>
        <row r="420">
          <cell r="F420" t="str">
            <v>J6</v>
          </cell>
          <cell r="G420" t="str">
            <v>Roseicollis Bleu de mer &amp; Bleu de mer Masque blanc</v>
          </cell>
          <cell r="K420" t="str">
            <v>J5</v>
          </cell>
          <cell r="L420" t="str">
            <v>Roseicollis Bleu de mer &amp; Bleu de mer Masque blanc</v>
          </cell>
          <cell r="M420" t="str">
            <v>Stam 4:</v>
          </cell>
          <cell r="N420">
            <v>900</v>
          </cell>
        </row>
        <row r="421">
          <cell r="F421" t="str">
            <v>J8</v>
          </cell>
          <cell r="G421" t="str">
            <v>Roseicollis Vert Masque orange</v>
          </cell>
          <cell r="K421" t="str">
            <v>J7</v>
          </cell>
          <cell r="L421" t="str">
            <v>Roseicollis Vert Masque orange</v>
          </cell>
          <cell r="M421" t="str">
            <v>Stam 4:</v>
          </cell>
          <cell r="N421">
            <v>902</v>
          </cell>
        </row>
        <row r="422">
          <cell r="F422" t="str">
            <v>J10</v>
          </cell>
          <cell r="G422" t="str">
            <v>idem voir feuille classe et préciser</v>
          </cell>
          <cell r="K422" t="str">
            <v>J9</v>
          </cell>
          <cell r="L422" t="str">
            <v>Roseicollis - Tous facteurs foncés (3 - 8)</v>
          </cell>
          <cell r="M422" t="str">
            <v>Stam 4:</v>
          </cell>
          <cell r="N422">
            <v>904</v>
          </cell>
        </row>
        <row r="423">
          <cell r="F423" t="str">
            <v>J12</v>
          </cell>
          <cell r="G423" t="str">
            <v>idem voir feuille classe et préciser</v>
          </cell>
          <cell r="K423" t="str">
            <v>J11</v>
          </cell>
          <cell r="L423" t="str">
            <v>Tous les Roseicollis Inos y compris Masque orange</v>
          </cell>
          <cell r="M423" t="str">
            <v>Stam 4:</v>
          </cell>
          <cell r="N423">
            <v>906</v>
          </cell>
        </row>
        <row r="424">
          <cell r="F424" t="str">
            <v>J14</v>
          </cell>
          <cell r="G424" t="str">
            <v>idem voir feuille classe et préciser</v>
          </cell>
          <cell r="K424" t="str">
            <v>J13</v>
          </cell>
          <cell r="L424" t="str">
            <v>Tous les Roseicollis Cínnamon y compris les facteurs foncés</v>
          </cell>
          <cell r="M424" t="str">
            <v>Stam 4:</v>
          </cell>
          <cell r="N424">
            <v>908</v>
          </cell>
        </row>
        <row r="425">
          <cell r="F425" t="str">
            <v>J16</v>
          </cell>
          <cell r="G425" t="str">
            <v>idem voir feuille classe et préciser</v>
          </cell>
          <cell r="K425" t="str">
            <v>J15</v>
          </cell>
          <cell r="L425" t="str">
            <v>Roseicollis autres mutations de la série vert</v>
          </cell>
          <cell r="M425" t="str">
            <v>Stam 4:</v>
          </cell>
          <cell r="N425">
            <v>910</v>
          </cell>
        </row>
        <row r="426">
          <cell r="F426" t="str">
            <v>J18</v>
          </cell>
          <cell r="G426" t="str">
            <v>idem voir feuille classe et préciser</v>
          </cell>
          <cell r="K426" t="str">
            <v>J17</v>
          </cell>
          <cell r="L426" t="str">
            <v>Roseicollis autres mutations de la série bleue</v>
          </cell>
          <cell r="M426" t="str">
            <v>Stam 4:</v>
          </cell>
          <cell r="N426">
            <v>912</v>
          </cell>
        </row>
        <row r="427">
          <cell r="F427" t="str">
            <v>J20</v>
          </cell>
          <cell r="G427" t="str">
            <v>idem voir feuille classe et préciser</v>
          </cell>
          <cell r="K427" t="str">
            <v>J19</v>
          </cell>
          <cell r="L427" t="str">
            <v>Personata couleur sauvage</v>
          </cell>
          <cell r="M427" t="str">
            <v>Stam 4:</v>
          </cell>
          <cell r="N427">
            <v>914</v>
          </cell>
        </row>
        <row r="428">
          <cell r="F428" t="str">
            <v>J22</v>
          </cell>
          <cell r="G428" t="str">
            <v>idem voir feuille classe et préciser</v>
          </cell>
          <cell r="K428" t="str">
            <v>J21</v>
          </cell>
          <cell r="L428" t="str">
            <v>Personata mutations</v>
          </cell>
          <cell r="M428" t="str">
            <v>Stam 4:</v>
          </cell>
          <cell r="N428">
            <v>916</v>
          </cell>
        </row>
        <row r="429">
          <cell r="F429" t="str">
            <v>J24</v>
          </cell>
          <cell r="G429" t="str">
            <v>idem voir feuille classe et préciser</v>
          </cell>
          <cell r="K429" t="str">
            <v>J23</v>
          </cell>
          <cell r="L429" t="str">
            <v>Fischeri couleur sauvage</v>
          </cell>
          <cell r="M429" t="str">
            <v>Stam 4:</v>
          </cell>
          <cell r="N429">
            <v>918</v>
          </cell>
        </row>
        <row r="430">
          <cell r="F430" t="str">
            <v>J26</v>
          </cell>
          <cell r="G430" t="str">
            <v>idem voir feuille classe et préciser</v>
          </cell>
          <cell r="K430" t="str">
            <v>J25</v>
          </cell>
          <cell r="L430" t="str">
            <v>Fischeri mutations</v>
          </cell>
          <cell r="M430" t="str">
            <v>Stam 4:</v>
          </cell>
          <cell r="N430">
            <v>920</v>
          </cell>
        </row>
        <row r="431">
          <cell r="F431" t="str">
            <v>J28</v>
          </cell>
          <cell r="G431" t="str">
            <v>idem voir feuille classe et préciser</v>
          </cell>
          <cell r="K431" t="str">
            <v>J27</v>
          </cell>
          <cell r="L431" t="str">
            <v>Nigrigenis et Lilianae</v>
          </cell>
          <cell r="M431" t="str">
            <v>Stam 4:</v>
          </cell>
          <cell r="N431">
            <v>922</v>
          </cell>
        </row>
        <row r="432">
          <cell r="F432" t="str">
            <v>J30</v>
          </cell>
          <cell r="G432" t="str">
            <v>idem voir feuille classe et préciser</v>
          </cell>
          <cell r="K432" t="str">
            <v>J29</v>
          </cell>
          <cell r="L432" t="str">
            <v>Taranta &amp; Pullaria couleur sauvage</v>
          </cell>
          <cell r="M432" t="str">
            <v>Stam 4:</v>
          </cell>
          <cell r="N432">
            <v>924</v>
          </cell>
        </row>
        <row r="433">
          <cell r="F433" t="str">
            <v>J32</v>
          </cell>
          <cell r="G433" t="str">
            <v>idem voir feuille classe et préciser</v>
          </cell>
          <cell r="K433" t="str">
            <v>J31</v>
          </cell>
          <cell r="L433" t="str">
            <v>Cana</v>
          </cell>
          <cell r="M433" t="str">
            <v>Stam 4:</v>
          </cell>
          <cell r="N433">
            <v>926</v>
          </cell>
        </row>
        <row r="434">
          <cell r="F434" t="str">
            <v>J34</v>
          </cell>
          <cell r="G434" t="str">
            <v>idem voir feuille classe et préciser</v>
          </cell>
          <cell r="K434" t="str">
            <v>J33</v>
          </cell>
          <cell r="L434" t="str">
            <v>Toutes |es mutations (27 - 31)</v>
          </cell>
          <cell r="M434" t="str">
            <v>Stam 4:</v>
          </cell>
          <cell r="N434">
            <v>928</v>
          </cell>
        </row>
        <row r="435">
          <cell r="F435" t="str">
            <v>K2</v>
          </cell>
          <cell r="G435" t="str">
            <v>Neophema splendida - Neophema pulchella (préciser)</v>
          </cell>
          <cell r="K435" t="str">
            <v>K1</v>
          </cell>
          <cell r="L435" t="str">
            <v>Neophema splendida - Neophema pulchella (préciser)</v>
          </cell>
          <cell r="M435" t="str">
            <v>Stam 4:</v>
          </cell>
          <cell r="N435">
            <v>933</v>
          </cell>
        </row>
        <row r="436">
          <cell r="F436" t="str">
            <v>K4</v>
          </cell>
          <cell r="G436" t="str">
            <v>Neophema elegans - Neophema chrysostoma (préciser)</v>
          </cell>
          <cell r="K436" t="str">
            <v>K3</v>
          </cell>
          <cell r="L436" t="str">
            <v>Neophema elegans - Neophema chrysostoma (préciser)</v>
          </cell>
          <cell r="M436" t="str">
            <v>Stam 4:</v>
          </cell>
          <cell r="N436">
            <v>935</v>
          </cell>
        </row>
        <row r="437">
          <cell r="F437" t="str">
            <v>K6</v>
          </cell>
          <cell r="G437" t="str">
            <v>Toutes les mutations (1 - 4) (préciser)</v>
          </cell>
          <cell r="K437" t="str">
            <v>K5</v>
          </cell>
          <cell r="L437" t="str">
            <v>Toutes les mutations (1 - 4) (préciser)</v>
          </cell>
          <cell r="M437" t="str">
            <v>Stam 4:</v>
          </cell>
          <cell r="N437">
            <v>937</v>
          </cell>
        </row>
        <row r="438">
          <cell r="F438" t="str">
            <v>K8</v>
          </cell>
          <cell r="G438" t="str">
            <v>Neophema bourkii</v>
          </cell>
          <cell r="K438" t="str">
            <v>K7</v>
          </cell>
          <cell r="L438" t="str">
            <v>Neophema bourkii</v>
          </cell>
          <cell r="M438" t="str">
            <v>Stam 4:</v>
          </cell>
          <cell r="N438">
            <v>939</v>
          </cell>
        </row>
        <row r="439">
          <cell r="F439" t="str">
            <v>K10</v>
          </cell>
          <cell r="G439" t="str">
            <v>Neophema bourkii - Toutes les mutations</v>
          </cell>
          <cell r="K439" t="str">
            <v>K9</v>
          </cell>
          <cell r="L439" t="str">
            <v>Neophema bourkii - Toutes les mutations</v>
          </cell>
          <cell r="M439" t="str">
            <v>Stam 4:</v>
          </cell>
          <cell r="N439">
            <v>941</v>
          </cell>
        </row>
        <row r="440">
          <cell r="F440" t="str">
            <v>K12</v>
          </cell>
          <cell r="G440" t="str">
            <v>Nymphicus couleur sauvage</v>
          </cell>
          <cell r="K440" t="str">
            <v>K11</v>
          </cell>
          <cell r="L440" t="str">
            <v>Nymphicus couleur sauvage</v>
          </cell>
          <cell r="M440" t="str">
            <v>Stam 4:</v>
          </cell>
          <cell r="N440">
            <v>944</v>
          </cell>
        </row>
        <row r="441">
          <cell r="F441" t="str">
            <v>K14</v>
          </cell>
          <cell r="G441" t="str">
            <v>Toutes les mutations Face Blanche y compris les perlées Face Blanche (préciser)</v>
          </cell>
          <cell r="K441" t="str">
            <v>K13</v>
          </cell>
          <cell r="L441" t="str">
            <v>Toutes les mutations Face Blanche y compris les perlées Face Blanche (préciser)</v>
          </cell>
          <cell r="M441" t="str">
            <v>Stam 4:</v>
          </cell>
          <cell r="N441">
            <v>946</v>
          </cell>
        </row>
        <row r="442">
          <cell r="F442" t="str">
            <v>K16</v>
          </cell>
          <cell r="G442" t="str">
            <v>Toutes les mutations Perlées</v>
          </cell>
          <cell r="K442" t="str">
            <v>K15</v>
          </cell>
          <cell r="L442" t="str">
            <v>Toutes les mutations Perlées</v>
          </cell>
          <cell r="M442" t="str">
            <v>Stam 4:</v>
          </cell>
          <cell r="N442">
            <v>948</v>
          </cell>
        </row>
        <row r="443">
          <cell r="F443" t="str">
            <v>K18</v>
          </cell>
          <cell r="G443" t="str">
            <v>Toutes les autres mutations ou combinaisons de couleurs (préciser)</v>
          </cell>
          <cell r="K443" t="str">
            <v>K17</v>
          </cell>
          <cell r="L443" t="str">
            <v>Toutes les autres mutations ou combinaisons de couleurs (préciser)</v>
          </cell>
          <cell r="M443" t="str">
            <v>Stam 4:</v>
          </cell>
          <cell r="N443">
            <v>950</v>
          </cell>
        </row>
        <row r="444">
          <cell r="F444" t="str">
            <v>K20</v>
          </cell>
          <cell r="G444" t="str">
            <v>Psephotus, Cyanoramphus couleur sauvage (préciser)</v>
          </cell>
          <cell r="K444" t="str">
            <v>K19</v>
          </cell>
          <cell r="L444" t="str">
            <v>Psephotus, Cyanoramphus couleur sauvage</v>
          </cell>
          <cell r="M444" t="str">
            <v>Stam 4:</v>
          </cell>
          <cell r="N444">
            <v>953</v>
          </cell>
        </row>
        <row r="445">
          <cell r="F445" t="str">
            <v>K22</v>
          </cell>
          <cell r="G445" t="str">
            <v>Latharnus couleur sauvage</v>
          </cell>
          <cell r="K445" t="str">
            <v>K21</v>
          </cell>
          <cell r="L445" t="str">
            <v>Latharnus couleur sauvage</v>
          </cell>
          <cell r="M445" t="str">
            <v>Stam 4:</v>
          </cell>
          <cell r="N445">
            <v>955</v>
          </cell>
        </row>
        <row r="446">
          <cell r="F446" t="str">
            <v>K24</v>
          </cell>
          <cell r="G446" t="str">
            <v>Toutes les mutations (20 - 22)</v>
          </cell>
          <cell r="K446" t="str">
            <v>K23</v>
          </cell>
          <cell r="L446" t="str">
            <v>Toutes les mutations (19 - 21)</v>
          </cell>
          <cell r="M446" t="str">
            <v>Stam 4:</v>
          </cell>
          <cell r="N446">
            <v>957</v>
          </cell>
        </row>
        <row r="447">
          <cell r="F447" t="str">
            <v>K26</v>
          </cell>
          <cell r="G447" t="str">
            <v>Barnardius couleur sauvage (préciser)</v>
          </cell>
          <cell r="K447" t="str">
            <v>K25</v>
          </cell>
          <cell r="L447" t="str">
            <v>Barnardius couleur sauvage</v>
          </cell>
          <cell r="M447" t="str">
            <v>Stam 4:</v>
          </cell>
          <cell r="N447">
            <v>960</v>
          </cell>
        </row>
        <row r="448">
          <cell r="F448" t="str">
            <v>K28</v>
          </cell>
          <cell r="G448" t="str">
            <v>Polytelis couleur sauvage (préciser)</v>
          </cell>
          <cell r="K448" t="str">
            <v>K27</v>
          </cell>
          <cell r="L448" t="str">
            <v>Polytelis couleur sauvage</v>
          </cell>
          <cell r="M448" t="str">
            <v>Stam 4:</v>
          </cell>
          <cell r="N448">
            <v>962</v>
          </cell>
        </row>
        <row r="449">
          <cell r="F449" t="str">
            <v>K30</v>
          </cell>
          <cell r="G449" t="str">
            <v>Toutes les mutations (26 - 28)</v>
          </cell>
          <cell r="K449" t="str">
            <v>K29</v>
          </cell>
          <cell r="L449" t="str">
            <v>Toutes les mutations (25 - 27)</v>
          </cell>
          <cell r="M449" t="str">
            <v>Stam 4:</v>
          </cell>
          <cell r="N449">
            <v>964</v>
          </cell>
        </row>
        <row r="450">
          <cell r="F450" t="str">
            <v>K32</v>
          </cell>
          <cell r="G450" t="str">
            <v>Platycercus, Purpureicephalus couleur sauvage (préciser)</v>
          </cell>
          <cell r="K450" t="str">
            <v>K31</v>
          </cell>
          <cell r="L450" t="str">
            <v>Platycercus, Purpureicephalus couleur sauvage (préciser)</v>
          </cell>
          <cell r="M450" t="str">
            <v>Stam 4:</v>
          </cell>
          <cell r="N450">
            <v>967</v>
          </cell>
        </row>
        <row r="451">
          <cell r="F451" t="str">
            <v>K34</v>
          </cell>
          <cell r="G451" t="str">
            <v>Toutes les mutations (32) (préciser)</v>
          </cell>
          <cell r="K451" t="str">
            <v>K33</v>
          </cell>
          <cell r="L451" t="str">
            <v>Toutes les mutations (31) (préciser)</v>
          </cell>
          <cell r="M451" t="str">
            <v>Stam 4:</v>
          </cell>
          <cell r="N451">
            <v>969</v>
          </cell>
        </row>
        <row r="452">
          <cell r="F452" t="str">
            <v>K36</v>
          </cell>
          <cell r="G452" t="str">
            <v>Eunymphicus, Alisterus, Aprosmictus couleur sauvage (préciser)</v>
          </cell>
          <cell r="K452" t="str">
            <v>K35</v>
          </cell>
          <cell r="L452" t="str">
            <v>Eunymphicus, Alisterus, Aprosmictus couleur sauvage (préciser)</v>
          </cell>
          <cell r="M452" t="str">
            <v>Stam 4:</v>
          </cell>
          <cell r="N452">
            <v>972</v>
          </cell>
        </row>
        <row r="453">
          <cell r="F453" t="str">
            <v>K38</v>
          </cell>
          <cell r="G453" t="str">
            <v>Toutes les mutations (36) préciser)</v>
          </cell>
          <cell r="K453" t="str">
            <v>K37</v>
          </cell>
          <cell r="L453" t="str">
            <v>Toutes les mutations (35) préciser)</v>
          </cell>
          <cell r="M453" t="str">
            <v>Stam 4:</v>
          </cell>
          <cell r="N453">
            <v>974</v>
          </cell>
        </row>
        <row r="454">
          <cell r="F454" t="str">
            <v>L2</v>
          </cell>
          <cell r="G454" t="str">
            <v>Psittacula krameri krameri et manillensis: couleur sauvage</v>
          </cell>
          <cell r="K454" t="str">
            <v>L1</v>
          </cell>
          <cell r="L454" t="str">
            <v>Psittacula krameri krameri et manillensis: couleur sauvage</v>
          </cell>
          <cell r="M454" t="str">
            <v>Stam 4:</v>
          </cell>
          <cell r="N454">
            <v>979</v>
          </cell>
        </row>
        <row r="455">
          <cell r="F455" t="str">
            <v>L4</v>
          </cell>
          <cell r="G455" t="str">
            <v>Toutes les mutations (1 - 2) (préciser)</v>
          </cell>
          <cell r="K455" t="str">
            <v>L3</v>
          </cell>
          <cell r="L455" t="str">
            <v>Toutes les mutations (1 - 2) (préciser)</v>
          </cell>
          <cell r="M455" t="str">
            <v>Stam 4:</v>
          </cell>
          <cell r="N455">
            <v>981</v>
          </cell>
        </row>
        <row r="456">
          <cell r="F456" t="str">
            <v>L6</v>
          </cell>
          <cell r="G456" t="str">
            <v xml:space="preserve">Psittacula cyanocephala - roseata - hymalayana couleur sauvage </v>
          </cell>
          <cell r="K456" t="str">
            <v>L5</v>
          </cell>
          <cell r="L456" t="str">
            <v xml:space="preserve">Psittacula cyanocephala - roseata - hymalayana couleur sauvage </v>
          </cell>
          <cell r="M456" t="str">
            <v>Stam 4:</v>
          </cell>
          <cell r="N456">
            <v>984</v>
          </cell>
        </row>
        <row r="457">
          <cell r="F457" t="str">
            <v>L8</v>
          </cell>
          <cell r="G457" t="str">
            <v xml:space="preserve">Psittacula longicauda - alexandri - columboides couleur sauvage </v>
          </cell>
          <cell r="K457" t="str">
            <v>L7</v>
          </cell>
          <cell r="L457" t="str">
            <v xml:space="preserve">Psittacula longicauda - alexandri - columboides couleur sauvage </v>
          </cell>
          <cell r="M457" t="str">
            <v>Stam 4:</v>
          </cell>
          <cell r="N457">
            <v>986</v>
          </cell>
        </row>
        <row r="458">
          <cell r="F458" t="str">
            <v>L10</v>
          </cell>
          <cell r="G458" t="str">
            <v>Psittacula derbiana - eupatria couleur sauvage</v>
          </cell>
          <cell r="K458" t="str">
            <v>L9</v>
          </cell>
          <cell r="L458" t="str">
            <v>Psittacula derbiana - eupatria couleur sauvage</v>
          </cell>
          <cell r="M458" t="str">
            <v>Stam 4:</v>
          </cell>
          <cell r="N458">
            <v>988</v>
          </cell>
        </row>
        <row r="459">
          <cell r="F459" t="str">
            <v>L12</v>
          </cell>
          <cell r="G459" t="str">
            <v>Toutes les mutations (5 - 9) (préciser)</v>
          </cell>
          <cell r="K459" t="str">
            <v>L11</v>
          </cell>
          <cell r="L459" t="str">
            <v>Toutes les mutations (5 - 9) (préciser)</v>
          </cell>
          <cell r="M459" t="str">
            <v>Stam 4:</v>
          </cell>
          <cell r="N459">
            <v>990</v>
          </cell>
        </row>
        <row r="460">
          <cell r="F460" t="str">
            <v>M2</v>
          </cell>
          <cell r="G460" t="str">
            <v>Forpus coelestus: couleur sauvage</v>
          </cell>
          <cell r="K460" t="str">
            <v>M1</v>
          </cell>
          <cell r="L460" t="str">
            <v>Forpus coelestus: couleur sauvage</v>
          </cell>
          <cell r="M460" t="str">
            <v>Stam 4:</v>
          </cell>
          <cell r="N460">
            <v>995</v>
          </cell>
        </row>
        <row r="461">
          <cell r="F461" t="str">
            <v>M4</v>
          </cell>
          <cell r="G461" t="str">
            <v>Toutes les mutations (1 - 2)</v>
          </cell>
          <cell r="K461" t="str">
            <v>M3</v>
          </cell>
          <cell r="L461" t="str">
            <v>Toutes les mutations (1 - 2)</v>
          </cell>
          <cell r="M461" t="str">
            <v>Stam 4:</v>
          </cell>
          <cell r="N461">
            <v>997</v>
          </cell>
        </row>
        <row r="462">
          <cell r="F462" t="str">
            <v>M6</v>
          </cell>
          <cell r="G462" t="str">
            <v>Couleur sauvage (préciser)</v>
          </cell>
          <cell r="K462" t="str">
            <v>M5</v>
          </cell>
          <cell r="L462" t="str">
            <v>Couleur sauvage (préciser)</v>
          </cell>
          <cell r="M462" t="str">
            <v>Stam 4:</v>
          </cell>
          <cell r="N462">
            <v>1000</v>
          </cell>
        </row>
        <row r="463">
          <cell r="F463" t="str">
            <v>M8</v>
          </cell>
          <cell r="G463" t="str">
            <v>Toutes les mutations (5 - 6)</v>
          </cell>
          <cell r="K463" t="str">
            <v>M7</v>
          </cell>
          <cell r="L463" t="str">
            <v>Toutes les mutations (5 - 6)</v>
          </cell>
          <cell r="M463" t="str">
            <v>Stam 4:</v>
          </cell>
          <cell r="N463">
            <v>1002</v>
          </cell>
        </row>
        <row r="464">
          <cell r="F464" t="str">
            <v>M10</v>
          </cell>
          <cell r="G464" t="str">
            <v>Bolborhynchus lineola: couleur sauvage</v>
          </cell>
          <cell r="K464" t="str">
            <v>M9</v>
          </cell>
          <cell r="L464" t="str">
            <v>Bolborhynchus lineola: couleur sauvage</v>
          </cell>
          <cell r="M464" t="str">
            <v>Stam 4:</v>
          </cell>
          <cell r="N464">
            <v>1005</v>
          </cell>
        </row>
        <row r="465">
          <cell r="F465" t="str">
            <v>M12</v>
          </cell>
          <cell r="G465" t="str">
            <v>Toutes les mutations (9 - 10)</v>
          </cell>
          <cell r="K465" t="str">
            <v>M11</v>
          </cell>
          <cell r="L465" t="str">
            <v>Toutes les mutations (9 - 10)</v>
          </cell>
          <cell r="M465" t="str">
            <v>Stam 4:</v>
          </cell>
          <cell r="N465">
            <v>1007</v>
          </cell>
        </row>
        <row r="466">
          <cell r="F466" t="str">
            <v>M14</v>
          </cell>
          <cell r="G466" t="str">
            <v>Couleur sauvage (préciser)</v>
          </cell>
          <cell r="K466" t="str">
            <v>M13</v>
          </cell>
          <cell r="L466" t="str">
            <v>Couleur sauvage (préciser)</v>
          </cell>
          <cell r="M466" t="str">
            <v>Stam 4:</v>
          </cell>
          <cell r="N466">
            <v>1010</v>
          </cell>
        </row>
        <row r="467">
          <cell r="F467" t="str">
            <v>M16</v>
          </cell>
          <cell r="G467" t="str">
            <v>Toutes les mutations (13 - 14)</v>
          </cell>
          <cell r="K467" t="str">
            <v>M15</v>
          </cell>
          <cell r="L467" t="str">
            <v>Toutes les mutations (13 - 14)</v>
          </cell>
          <cell r="M467" t="str">
            <v>Stam 4:</v>
          </cell>
          <cell r="N467">
            <v>1012</v>
          </cell>
        </row>
        <row r="468">
          <cell r="F468" t="str">
            <v>M18</v>
          </cell>
          <cell r="G468" t="str">
            <v xml:space="preserve">Pyrrhura : couleur sauvage </v>
          </cell>
          <cell r="K468" t="str">
            <v>M17</v>
          </cell>
          <cell r="L468" t="str">
            <v xml:space="preserve">Pyrrhura : couleur sauvage </v>
          </cell>
          <cell r="M468" t="str">
            <v>Stam 4:</v>
          </cell>
          <cell r="N468">
            <v>1015</v>
          </cell>
        </row>
        <row r="469">
          <cell r="F469" t="str">
            <v>M20</v>
          </cell>
          <cell r="G469" t="str">
            <v>Aratinga, Guarouba, Nandayus : couleurs sauvage</v>
          </cell>
          <cell r="K469" t="str">
            <v>M19</v>
          </cell>
          <cell r="L469" t="str">
            <v>Aratinga, Guarouba, Nandayus : couleurs sauvage</v>
          </cell>
          <cell r="M469" t="str">
            <v>Stam 4:</v>
          </cell>
          <cell r="N469">
            <v>1017</v>
          </cell>
        </row>
        <row r="470">
          <cell r="F470" t="str">
            <v>M22</v>
          </cell>
          <cell r="G470" t="str">
            <v>Toutes les mutations y compris les Pyrrhura hypoxantha(18- 20)</v>
          </cell>
          <cell r="K470" t="str">
            <v>M21</v>
          </cell>
          <cell r="L470" t="str">
            <v>Toutes les mutations y compris les Pyrrhura hypoxantha (17- 19)</v>
          </cell>
          <cell r="M470" t="str">
            <v>Stam 4:</v>
          </cell>
          <cell r="N470">
            <v>1019</v>
          </cell>
        </row>
        <row r="471">
          <cell r="F471" t="str">
            <v>M24</v>
          </cell>
          <cell r="G471" t="str">
            <v xml:space="preserve">Couleur sauvage </v>
          </cell>
          <cell r="K471" t="str">
            <v>M23</v>
          </cell>
          <cell r="L471" t="str">
            <v xml:space="preserve">Couleur sauvage </v>
          </cell>
          <cell r="M471" t="str">
            <v>Stam 4:</v>
          </cell>
          <cell r="N471">
            <v>1022</v>
          </cell>
        </row>
        <row r="472">
          <cell r="F472" t="str">
            <v>M26</v>
          </cell>
          <cell r="G472" t="str">
            <v>Toutes les mutations (24)</v>
          </cell>
          <cell r="K472" t="str">
            <v>M25</v>
          </cell>
          <cell r="L472" t="str">
            <v>Toutes les mutations (23)</v>
          </cell>
          <cell r="M472" t="str">
            <v>Stam 4:</v>
          </cell>
          <cell r="N472">
            <v>1024</v>
          </cell>
        </row>
        <row r="473">
          <cell r="F473" t="str">
            <v>N 2</v>
          </cell>
          <cell r="G473" t="str">
            <v>Couleur sauvage (préciser)</v>
          </cell>
          <cell r="K473" t="str">
            <v>N 1</v>
          </cell>
          <cell r="L473" t="str">
            <v>Couleur sauvage (préciser)</v>
          </cell>
          <cell r="M473" t="str">
            <v>Stam 4:</v>
          </cell>
          <cell r="N473">
            <v>1029</v>
          </cell>
        </row>
        <row r="474">
          <cell r="F474" t="str">
            <v>N 4</v>
          </cell>
          <cell r="G474" t="str">
            <v>Ara, Diopsittaca : couleur sauvage</v>
          </cell>
          <cell r="K474" t="str">
            <v>N 3</v>
          </cell>
          <cell r="L474" t="str">
            <v>Ara, Diopsittaca : couleur sauvage</v>
          </cell>
          <cell r="M474" t="str">
            <v>Stam 4:</v>
          </cell>
          <cell r="N474">
            <v>1032</v>
          </cell>
        </row>
        <row r="475">
          <cell r="F475" t="str">
            <v>N 6</v>
          </cell>
          <cell r="G475" t="str">
            <v>Cacatua ssp</v>
          </cell>
          <cell r="K475" t="str">
            <v>N 5</v>
          </cell>
          <cell r="L475" t="str">
            <v>Cacatua ssp</v>
          </cell>
          <cell r="M475" t="str">
            <v>Stam 4:</v>
          </cell>
          <cell r="N475">
            <v>1035</v>
          </cell>
        </row>
        <row r="476">
          <cell r="F476" t="str">
            <v>N 8</v>
          </cell>
          <cell r="G476" t="str">
            <v xml:space="preserve">Poicephalus : couleur sauvage </v>
          </cell>
          <cell r="K476" t="str">
            <v>N 7</v>
          </cell>
          <cell r="L476" t="str">
            <v xml:space="preserve">Poicephalus : couleur sauvage </v>
          </cell>
          <cell r="M476" t="str">
            <v>Stam 4:</v>
          </cell>
          <cell r="N476">
            <v>1038</v>
          </cell>
        </row>
        <row r="477">
          <cell r="F477" t="str">
            <v>N 10</v>
          </cell>
          <cell r="G477" t="str">
            <v xml:space="preserve">Coracopsis, Psittacus : couleur sauvage </v>
          </cell>
          <cell r="K477" t="str">
            <v>N 9</v>
          </cell>
          <cell r="L477" t="str">
            <v xml:space="preserve">Coracopsis, Psittacus : couleur sauvage </v>
          </cell>
          <cell r="M477" t="str">
            <v>Stam 4:</v>
          </cell>
          <cell r="N477">
            <v>1040</v>
          </cell>
        </row>
        <row r="478">
          <cell r="F478" t="str">
            <v>N 12</v>
          </cell>
          <cell r="G478" t="str">
            <v>Eclectus, Nestor, Tanygnathus, Deroptyus</v>
          </cell>
          <cell r="K478" t="str">
            <v>N 11</v>
          </cell>
          <cell r="L478" t="str">
            <v>Eclectus, Nestor, Tanygnathus, Deroptyus</v>
          </cell>
          <cell r="M478" t="str">
            <v>Stam 4:</v>
          </cell>
          <cell r="N478">
            <v>1043</v>
          </cell>
        </row>
        <row r="479">
          <cell r="F479" t="str">
            <v>N 14</v>
          </cell>
          <cell r="G479" t="str">
            <v>Pionus, Pionites : couleur sauvage</v>
          </cell>
          <cell r="K479" t="str">
            <v>N 13</v>
          </cell>
          <cell r="L479" t="str">
            <v>Pionus, Pionites : couleur sauvage</v>
          </cell>
          <cell r="M479" t="str">
            <v>Stam 4:</v>
          </cell>
          <cell r="N479">
            <v>1046</v>
          </cell>
        </row>
        <row r="480">
          <cell r="F480" t="str">
            <v>N 16</v>
          </cell>
          <cell r="G480" t="str">
            <v>Toutes les mutations (2-14)</v>
          </cell>
          <cell r="K480" t="str">
            <v>N 15</v>
          </cell>
          <cell r="L480" t="str">
            <v>Toutes les mutations (1-13)</v>
          </cell>
          <cell r="M480" t="str">
            <v>Stam 4:</v>
          </cell>
          <cell r="N480">
            <v>1048</v>
          </cell>
        </row>
        <row r="481">
          <cell r="F481" t="str">
            <v>N 18</v>
          </cell>
          <cell r="G481" t="str">
            <v xml:space="preserve">Couleur sauvage   </v>
          </cell>
          <cell r="K481" t="str">
            <v>N 17</v>
          </cell>
          <cell r="L481" t="str">
            <v xml:space="preserve">Couleur sauvage   </v>
          </cell>
          <cell r="M481" t="str">
            <v>Stam 4:</v>
          </cell>
          <cell r="N481">
            <v>1051</v>
          </cell>
        </row>
        <row r="482">
          <cell r="F482" t="str">
            <v>N 20</v>
          </cell>
          <cell r="G482" t="str">
            <v xml:space="preserve">Couleur sauvage   </v>
          </cell>
          <cell r="K482" t="str">
            <v>N 19</v>
          </cell>
          <cell r="L482" t="str">
            <v xml:space="preserve">Couleur sauvage   </v>
          </cell>
          <cell r="M482" t="str">
            <v>Stam 4:</v>
          </cell>
          <cell r="N482">
            <v>1054</v>
          </cell>
        </row>
        <row r="483">
          <cell r="F483" t="str">
            <v>N 22</v>
          </cell>
          <cell r="G483" t="str">
            <v xml:space="preserve">Couleur sauvage   </v>
          </cell>
          <cell r="K483" t="str">
            <v>N 21</v>
          </cell>
          <cell r="L483" t="str">
            <v xml:space="preserve">Couleur sauvage   </v>
          </cell>
          <cell r="M483" t="str">
            <v>Stam 4:</v>
          </cell>
          <cell r="N483">
            <v>1057</v>
          </cell>
        </row>
        <row r="484">
          <cell r="F484" t="str">
            <v>N 24</v>
          </cell>
          <cell r="G484" t="str">
            <v>Couleur sauvage</v>
          </cell>
          <cell r="K484" t="str">
            <v>N 23</v>
          </cell>
          <cell r="L484" t="str">
            <v>Couleur sauvage</v>
          </cell>
          <cell r="M484" t="str">
            <v>Stam 4:</v>
          </cell>
          <cell r="N484">
            <v>1060</v>
          </cell>
        </row>
        <row r="485">
          <cell r="F485" t="str">
            <v>N 26</v>
          </cell>
          <cell r="G485" t="str">
            <v>Toutes les mutations (18 - 24) - Age selon Type sauvage</v>
          </cell>
          <cell r="K485" t="str">
            <v>N 25</v>
          </cell>
          <cell r="L485" t="str">
            <v>Toutes les mutations (17 - 23) - Age selon Type sauvage</v>
          </cell>
          <cell r="M485" t="str">
            <v>Stam 4:</v>
          </cell>
          <cell r="N485">
            <v>1062</v>
          </cell>
        </row>
        <row r="486">
          <cell r="F486" t="str">
            <v>O2</v>
          </cell>
          <cell r="G486" t="str">
            <v xml:space="preserve">idem voir classe et préciser </v>
          </cell>
          <cell r="K486" t="str">
            <v>O1</v>
          </cell>
          <cell r="L486" t="str">
            <v>colombe placide (G. placida), colombe de Maugé (G. maugeus), colombe zébrée (G. striata), colombe humérale (G. humeralis), colombe masque de fer (O. capensis); tous en couleur classique</v>
          </cell>
          <cell r="M486" t="str">
            <v>Stam 4:</v>
          </cell>
          <cell r="N486">
            <v>1070</v>
          </cell>
        </row>
        <row r="487">
          <cell r="F487" t="str">
            <v>O4</v>
          </cell>
          <cell r="G487" t="str">
            <v xml:space="preserve">idem voir classe et préciser </v>
          </cell>
          <cell r="K487" t="str">
            <v>O3</v>
          </cell>
          <cell r="L487" t="str">
            <v>colombe diamant (G. cuneata) et ses mutations</v>
          </cell>
          <cell r="M487" t="str">
            <v>Stam 4:</v>
          </cell>
          <cell r="N487">
            <v>1072</v>
          </cell>
        </row>
        <row r="488">
          <cell r="F488" t="str">
            <v>O6</v>
          </cell>
          <cell r="G488" t="str">
            <v xml:space="preserve">idem voir classe et préciser </v>
          </cell>
          <cell r="K488" t="str">
            <v>O5</v>
          </cell>
          <cell r="L488" t="str">
            <v>tourterelle des bois (S. turtur), tourterelle à poitrine rose (S. lugens), tourterelle orientale (S. orientalis), tourterelle maillée (S. senegalensis), tourterelle de Chine (S. chinensis), tourterelle pleureuse (S. decipens), tourterelle vineuse (S. vina</v>
          </cell>
          <cell r="M488" t="str">
            <v>Stam 4:</v>
          </cell>
          <cell r="N488">
            <v>1075</v>
          </cell>
        </row>
        <row r="489">
          <cell r="F489" t="str">
            <v>O8</v>
          </cell>
          <cell r="G489" t="str">
            <v xml:space="preserve">idem voir classe et préciser </v>
          </cell>
          <cell r="K489" t="str">
            <v>O7</v>
          </cell>
          <cell r="L489" t="str">
            <v>tourterelle rieuse (S. roseigrisea) et ses mutations</v>
          </cell>
          <cell r="M489" t="str">
            <v>Stam 4:</v>
          </cell>
          <cell r="N489">
            <v>1077</v>
          </cell>
        </row>
        <row r="490">
          <cell r="F490" t="str">
            <v>O10</v>
          </cell>
          <cell r="G490" t="str">
            <v xml:space="preserve">idem voir classe et préciser </v>
          </cell>
          <cell r="K490" t="str">
            <v>O9</v>
          </cell>
          <cell r="L490" t="str">
            <v>colombe écaillée (C. squamata), colombe inca (C. inca), colombe picui (C. picui), colombe à bandeau grenat (C. cruziana), colombe minute (C. minuta), colombe passerine (C. passerina), colombe de Bucklei (C. buckleyi), colombe talpacotte (C. talpacoti), co</v>
          </cell>
          <cell r="M490" t="str">
            <v>Stam 4:</v>
          </cell>
          <cell r="N490">
            <v>1080</v>
          </cell>
        </row>
        <row r="491">
          <cell r="F491" t="str">
            <v>O12</v>
          </cell>
          <cell r="G491" t="str">
            <v xml:space="preserve">idem voir classe et préciser </v>
          </cell>
          <cell r="K491" t="str">
            <v>O11</v>
          </cell>
          <cell r="L491" t="str">
            <v>colombe poignardée (Gal. luzonica), colombe à poitrine dorée (Gal. rufigula), colombe tristigmate (Gal. tristigmata), colombe de Bartlett (Gal. criniger), colombe de Jobi (Gal. jobiensis), colombe de Palau (Gal. canifrons), colombe de Stair (Gal. stairi),</v>
          </cell>
          <cell r="M491" t="str">
            <v>Stam 4:</v>
          </cell>
          <cell r="N491">
            <v>1083</v>
          </cell>
        </row>
        <row r="492">
          <cell r="F492" t="str">
            <v>O14</v>
          </cell>
          <cell r="G492" t="str">
            <v xml:space="preserve">idem voir classe et préciser </v>
          </cell>
          <cell r="K492" t="str">
            <v>O13</v>
          </cell>
          <cell r="L492" t="str">
            <v xml:space="preserve">colombe lumachelle (Ph. chalcoptera), colombe arlequin (Ph. histrionica), colombe élégante </v>
          </cell>
          <cell r="M492" t="str">
            <v>Stam 4:</v>
          </cell>
          <cell r="N492">
            <v>1086</v>
          </cell>
        </row>
        <row r="493">
          <cell r="F493" t="str">
            <v>O16</v>
          </cell>
          <cell r="G493" t="str">
            <v xml:space="preserve">idem voir classe et préciser </v>
          </cell>
          <cell r="K493" t="str">
            <v>O15</v>
          </cell>
          <cell r="L493" t="str">
            <v>pigeon tigré (C. maculosa), pigeon à couronne blanche (C. leucocephala), pigeon jounud (C. corensus), pigeon de Cayenne (C. cayennensis), pigeon du Pérou (C. oenops), pigeon picazzuro (C. piccazuro), pigeon de Guinée (C. guinea), pigeon colombin (C. oenas</v>
          </cell>
          <cell r="M493" t="str">
            <v>Stam 4:</v>
          </cell>
          <cell r="N493">
            <v>1089</v>
          </cell>
        </row>
        <row r="494">
          <cell r="F494" t="str">
            <v>O18</v>
          </cell>
          <cell r="G494" t="str">
            <v xml:space="preserve">idem voir classe et préciser </v>
          </cell>
          <cell r="K494" t="str">
            <v>O17</v>
          </cell>
          <cell r="L494" t="str">
            <v>ptilope superbe (P. superbus), ptilope à front d'or (P. aurantiifrons), pigeon de Nicobar (C. nicobarica), etc.; tous en couleur classique</v>
          </cell>
          <cell r="M494" t="str">
            <v>Stam 4:</v>
          </cell>
          <cell r="N494">
            <v>1092</v>
          </cell>
        </row>
        <row r="495">
          <cell r="F495" t="str">
            <v>O20</v>
          </cell>
          <cell r="G495" t="str">
            <v>mutations et aberrations toutes espèces des classes 2 à 18, sauf 4 et 8</v>
          </cell>
          <cell r="K495" t="str">
            <v>O19</v>
          </cell>
          <cell r="L495" t="str">
            <v>mutations et aberrations toutes espèces des classes 1 à 17, sauf 3 et 7</v>
          </cell>
          <cell r="M495" t="str">
            <v>Stam 4:</v>
          </cell>
          <cell r="N495">
            <v>1094</v>
          </cell>
        </row>
        <row r="496">
          <cell r="F496" t="str">
            <v>O22</v>
          </cell>
          <cell r="G496" t="str">
            <v>idem (pas de médailles)</v>
          </cell>
          <cell r="K496" t="str">
            <v>O21</v>
          </cell>
          <cell r="L496" t="str">
            <v>nouvelles mutations en étude (pas de médailles)</v>
          </cell>
          <cell r="M496" t="str">
            <v>Stam 4;</v>
          </cell>
          <cell r="N496">
            <v>1096</v>
          </cell>
        </row>
        <row r="497">
          <cell r="F497" t="str">
            <v>P2</v>
          </cell>
          <cell r="G497" t="str">
            <v xml:space="preserve">idem voir classe et préciser </v>
          </cell>
          <cell r="K497" t="str">
            <v>P1</v>
          </cell>
          <cell r="L497" t="str">
            <v>caille bleue (C. adansonii), caille nattée (C. coromandelica), caille arlequin (C. delegorgei), caille de Nouvelle Zélande (C. novaezelandiae), caille des blés (C. coturnix), caille de montagne (C. monorthonyx), etc.: tous en couleur classique</v>
          </cell>
          <cell r="M497" t="str">
            <v>Stam  4:</v>
          </cell>
          <cell r="N497">
            <v>1106</v>
          </cell>
        </row>
        <row r="498">
          <cell r="F498" t="str">
            <v>P4</v>
          </cell>
          <cell r="G498" t="str">
            <v xml:space="preserve">idem voir classe et préciser </v>
          </cell>
          <cell r="K498" t="str">
            <v>P3</v>
          </cell>
          <cell r="L498" t="str">
            <v>caille de Chine (C. chinensis) et ses mutations</v>
          </cell>
          <cell r="M498" t="str">
            <v>Stam 4:</v>
          </cell>
          <cell r="N498">
            <v>1108</v>
          </cell>
        </row>
        <row r="499">
          <cell r="F499" t="str">
            <v>P6</v>
          </cell>
          <cell r="G499" t="str">
            <v xml:space="preserve">idem voir classe et préciser </v>
          </cell>
          <cell r="K499" t="str">
            <v>P5</v>
          </cell>
          <cell r="L499" t="str">
            <v>caille du Japon (C. japonica) et ses mutations</v>
          </cell>
          <cell r="M499" t="str">
            <v>Stam 4:</v>
          </cell>
          <cell r="N499">
            <v>1110</v>
          </cell>
        </row>
        <row r="500">
          <cell r="F500" t="str">
            <v>P8</v>
          </cell>
          <cell r="G500" t="str">
            <v xml:space="preserve">idem voir classe et préciser </v>
          </cell>
          <cell r="K500" t="str">
            <v>P7</v>
          </cell>
          <cell r="L500" t="str">
            <v xml:space="preserve">colin des montagnes (O. pictus), colin écaillé (Cal. squamata), colin élégant (Cal. douglasii), colin de Californie (Cal. californica), colin de Gambel (Co. gambelli), colin de Virginie (Co. virginiatus), colin huppé (Co. cristatus), colin à face blanche </v>
          </cell>
          <cell r="M500" t="str">
            <v>Stam 4:</v>
          </cell>
          <cell r="N500">
            <v>1113</v>
          </cell>
        </row>
        <row r="501">
          <cell r="F501" t="str">
            <v>P10</v>
          </cell>
          <cell r="G501" t="str">
            <v xml:space="preserve">idem voir classe et préciser </v>
          </cell>
          <cell r="K501" t="str">
            <v>P9</v>
          </cell>
          <cell r="L501" t="str">
            <v>perdrix sisi (Am. griseogularis), perdix de Hey (Am. hehi), perdrix bartavelle (Al. gracea), perdrix chukar (Al. chukar), perdrix gambra (Al, barbara), perdrix rouge (Al. rufa), perdrix grise (P. perdrix), torqueole de Java (Ar. javanica), torqueole à col</v>
          </cell>
          <cell r="M501" t="str">
            <v>Stam 4:</v>
          </cell>
          <cell r="N501">
            <v>1116</v>
          </cell>
        </row>
        <row r="502">
          <cell r="F502" t="str">
            <v>P12</v>
          </cell>
          <cell r="G502" t="str">
            <v xml:space="preserve">idem voir classe et préciser </v>
          </cell>
          <cell r="K502" t="str">
            <v>P11</v>
          </cell>
          <cell r="L502" t="str">
            <v>mutations et aberrations des espèces reprises aux classes 1 à 9, sauf 3 et 5</v>
          </cell>
          <cell r="M502" t="str">
            <v>Stam 4:</v>
          </cell>
          <cell r="N502">
            <v>1118</v>
          </cell>
        </row>
        <row r="503">
          <cell r="F503" t="str">
            <v>P14</v>
          </cell>
          <cell r="G503" t="str">
            <v xml:space="preserve">idem voir classe et préciser </v>
          </cell>
          <cell r="K503" t="str">
            <v>P13</v>
          </cell>
          <cell r="L503" t="str">
            <v>mutations et aberrations des espèces reprises aux classes 2 à 10, sauf  4 et 6</v>
          </cell>
          <cell r="M503" t="str">
            <v>Stam 4:</v>
          </cell>
          <cell r="N503">
            <v>1120</v>
          </cell>
        </row>
        <row r="504">
          <cell r="F504" t="str">
            <v>P16</v>
          </cell>
          <cell r="G504" t="str">
            <v>idem (pas de médailles)</v>
          </cell>
          <cell r="K504" t="str">
            <v>P15</v>
          </cell>
          <cell r="L504" t="str">
            <v>nouvelles mutations en étude (pas de médailles)</v>
          </cell>
          <cell r="M504" t="str">
            <v>Stam 4:</v>
          </cell>
          <cell r="N504">
            <v>1122</v>
          </cell>
        </row>
      </sheetData>
    </sheetDataSet>
  </externalBook>
</externalLink>
</file>

<file path=xl/theme/theme1.xml><?xml version="1.0" encoding="utf-8"?>
<a:theme xmlns:a="http://schemas.openxmlformats.org/drawingml/2006/main" name="Office-thema">
  <a:themeElements>
    <a:clrScheme name="Kanto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toor">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Kanto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olha1">
    <pageSetUpPr fitToPage="1"/>
  </sheetPr>
  <dimension ref="A1:AM54"/>
  <sheetViews>
    <sheetView showGridLines="0" showZeros="0" tabSelected="1" view="pageLayout" topLeftCell="A16" zoomScale="115" zoomScaleNormal="90" zoomScalePageLayoutView="115" workbookViewId="0">
      <selection activeCell="N33" sqref="N33:N36"/>
    </sheetView>
  </sheetViews>
  <sheetFormatPr baseColWidth="10" defaultColWidth="9.140625" defaultRowHeight="12.75" x14ac:dyDescent="0.2"/>
  <cols>
    <col min="1" max="1" width="3.28515625" customWidth="1"/>
    <col min="2" max="2" width="3.140625" bestFit="1" customWidth="1"/>
    <col min="3" max="3" width="5.28515625" customWidth="1"/>
    <col min="4" max="4" width="6.42578125" customWidth="1"/>
    <col min="5" max="5" width="5.7109375" hidden="1" customWidth="1"/>
    <col min="6" max="7" width="5.7109375" customWidth="1"/>
    <col min="8" max="8" width="9.140625" customWidth="1"/>
    <col min="9" max="9" width="17.28515625" customWidth="1"/>
    <col min="10" max="10" width="8.5703125" customWidth="1"/>
    <col min="11" max="11" width="8.140625" customWidth="1"/>
    <col min="12" max="12" width="0.5703125" customWidth="1"/>
    <col min="13" max="13" width="3.5703125" style="1" bestFit="1" customWidth="1"/>
    <col min="14" max="14" width="3.7109375" customWidth="1"/>
    <col min="15" max="15" width="3.28515625" customWidth="1"/>
    <col min="16" max="16" width="5.28515625" customWidth="1"/>
    <col min="17" max="17" width="6.42578125" customWidth="1"/>
    <col min="18" max="18" width="5.85546875" hidden="1" customWidth="1"/>
    <col min="19" max="20" width="5.7109375" customWidth="1"/>
    <col min="21" max="21" width="9.140625" customWidth="1"/>
    <col min="22" max="22" width="13.42578125" customWidth="1"/>
    <col min="23" max="23" width="12.28515625" customWidth="1"/>
    <col min="24" max="24" width="8.5703125" customWidth="1"/>
    <col min="25" max="25" width="9.140625" customWidth="1"/>
    <col min="26" max="26" width="9.140625" style="31" customWidth="1"/>
    <col min="27" max="36" width="3.5703125" style="31" customWidth="1"/>
    <col min="37" max="38" width="1.28515625" style="31" customWidth="1"/>
    <col min="39" max="39" width="9.140625" style="31" customWidth="1"/>
  </cols>
  <sheetData>
    <row r="1" spans="1:39" x14ac:dyDescent="0.2">
      <c r="A1" s="158"/>
      <c r="B1" s="158"/>
      <c r="C1" s="158"/>
      <c r="D1" s="194"/>
      <c r="E1" s="19"/>
      <c r="F1" s="19"/>
      <c r="G1" s="194"/>
      <c r="H1" s="19"/>
      <c r="I1" s="19"/>
      <c r="T1" s="194"/>
      <c r="Z1"/>
      <c r="AA1"/>
      <c r="AB1"/>
      <c r="AC1"/>
      <c r="AD1"/>
      <c r="AE1"/>
      <c r="AF1"/>
      <c r="AG1"/>
      <c r="AH1"/>
      <c r="AI1"/>
      <c r="AJ1"/>
      <c r="AK1"/>
      <c r="AL1"/>
      <c r="AM1"/>
    </row>
    <row r="2" spans="1:39" x14ac:dyDescent="0.2">
      <c r="A2" s="158"/>
      <c r="B2" s="158"/>
      <c r="C2" s="158"/>
      <c r="D2" s="194"/>
      <c r="E2" s="19"/>
      <c r="F2" s="19"/>
      <c r="G2" s="194"/>
      <c r="H2" s="19"/>
      <c r="T2" s="194"/>
      <c r="Z2"/>
      <c r="AA2"/>
      <c r="AB2"/>
      <c r="AC2"/>
      <c r="AD2"/>
      <c r="AE2"/>
      <c r="AF2"/>
      <c r="AG2"/>
      <c r="AH2"/>
      <c r="AI2"/>
      <c r="AJ2"/>
      <c r="AK2"/>
      <c r="AL2"/>
      <c r="AM2"/>
    </row>
    <row r="3" spans="1:39" x14ac:dyDescent="0.2">
      <c r="A3" s="158"/>
      <c r="B3" s="158"/>
      <c r="C3" s="158"/>
      <c r="D3" s="194"/>
      <c r="E3" s="19"/>
      <c r="F3" s="19"/>
      <c r="G3" s="194"/>
      <c r="H3" s="19"/>
      <c r="I3" s="19"/>
      <c r="T3" s="194"/>
      <c r="X3" s="23"/>
      <c r="Z3"/>
      <c r="AA3"/>
      <c r="AB3"/>
      <c r="AC3"/>
      <c r="AD3"/>
      <c r="AE3"/>
      <c r="AF3"/>
      <c r="AG3"/>
      <c r="AH3"/>
      <c r="AI3"/>
      <c r="AJ3"/>
      <c r="AK3"/>
      <c r="AL3"/>
      <c r="AM3"/>
    </row>
    <row r="4" spans="1:39" ht="18.75" customHeight="1" thickBot="1" x14ac:dyDescent="0.25">
      <c r="A4" s="193"/>
      <c r="B4" s="193"/>
      <c r="C4" s="193"/>
      <c r="D4" s="195"/>
      <c r="E4" s="17"/>
      <c r="F4" s="17"/>
      <c r="G4" s="195"/>
      <c r="H4" s="17"/>
      <c r="I4" s="17"/>
      <c r="T4" s="195"/>
      <c r="Z4"/>
      <c r="AA4"/>
      <c r="AB4"/>
      <c r="AC4"/>
      <c r="AD4"/>
      <c r="AE4"/>
      <c r="AF4"/>
      <c r="AG4"/>
      <c r="AH4"/>
      <c r="AI4"/>
      <c r="AJ4"/>
      <c r="AK4"/>
      <c r="AL4"/>
      <c r="AM4"/>
    </row>
    <row r="5" spans="1:39" ht="13.5" thickBot="1" x14ac:dyDescent="0.25">
      <c r="A5" s="196" t="s">
        <v>32</v>
      </c>
      <c r="B5" s="197"/>
      <c r="C5" s="197"/>
      <c r="D5" s="197"/>
      <c r="E5" s="197"/>
      <c r="F5" s="197"/>
      <c r="G5" s="197"/>
      <c r="H5" s="197"/>
      <c r="I5" s="197"/>
      <c r="J5" s="197"/>
      <c r="K5" s="197"/>
      <c r="L5" s="197"/>
      <c r="M5" s="197"/>
      <c r="N5" s="197"/>
      <c r="O5" s="197"/>
      <c r="P5" s="197"/>
      <c r="Q5" s="197"/>
      <c r="R5" s="197"/>
      <c r="S5" s="197"/>
      <c r="T5" s="197"/>
      <c r="U5" s="197"/>
      <c r="V5" s="197"/>
      <c r="W5" s="197"/>
      <c r="X5" s="198"/>
    </row>
    <row r="6" spans="1:39" ht="13.5" thickBot="1" x14ac:dyDescent="0.25">
      <c r="A6" s="199" t="s">
        <v>38</v>
      </c>
      <c r="B6" s="200"/>
      <c r="C6" s="200"/>
      <c r="D6" s="201" t="s">
        <v>15</v>
      </c>
      <c r="E6" s="201"/>
      <c r="F6" s="201"/>
      <c r="G6" s="201"/>
      <c r="H6" s="201"/>
      <c r="I6" s="201"/>
      <c r="J6" s="201"/>
      <c r="K6" s="201"/>
      <c r="L6" s="201"/>
      <c r="M6" s="202"/>
      <c r="N6" s="203" t="s">
        <v>12</v>
      </c>
      <c r="O6" s="204"/>
      <c r="P6" s="204"/>
      <c r="Q6" s="45" t="s">
        <v>40</v>
      </c>
      <c r="R6" s="46"/>
      <c r="S6" s="209"/>
      <c r="T6" s="210"/>
      <c r="U6" s="211"/>
      <c r="V6" s="35" t="s">
        <v>22</v>
      </c>
      <c r="W6" s="253"/>
      <c r="X6" s="254"/>
    </row>
    <row r="7" spans="1:39" ht="13.5" thickBot="1" x14ac:dyDescent="0.25">
      <c r="A7" s="205" t="s">
        <v>24</v>
      </c>
      <c r="B7" s="215"/>
      <c r="C7" s="215"/>
      <c r="D7" s="207"/>
      <c r="E7" s="207"/>
      <c r="F7" s="207"/>
      <c r="G7" s="207"/>
      <c r="H7" s="207"/>
      <c r="I7" s="207"/>
      <c r="J7" s="207"/>
      <c r="K7" s="207"/>
      <c r="L7" s="207"/>
      <c r="M7" s="208"/>
      <c r="N7" s="219" t="s">
        <v>23</v>
      </c>
      <c r="O7" s="220"/>
      <c r="P7" s="220"/>
      <c r="Q7" s="47" t="s">
        <v>40</v>
      </c>
      <c r="R7" s="48"/>
      <c r="S7" s="212"/>
      <c r="T7" s="213"/>
      <c r="U7" s="214"/>
      <c r="V7" s="35" t="s">
        <v>21</v>
      </c>
      <c r="W7" s="255"/>
      <c r="X7" s="256"/>
      <c r="Z7" s="31" t="str">
        <f>CONCATENATE(W7)</f>
        <v/>
      </c>
    </row>
    <row r="8" spans="1:39" x14ac:dyDescent="0.2">
      <c r="A8" s="205" t="s">
        <v>27</v>
      </c>
      <c r="B8" s="206"/>
      <c r="C8" s="206"/>
      <c r="D8" s="207"/>
      <c r="E8" s="207"/>
      <c r="F8" s="207"/>
      <c r="G8" s="207"/>
      <c r="H8" s="207"/>
      <c r="I8" s="207"/>
      <c r="J8" s="207"/>
      <c r="K8" s="207"/>
      <c r="L8" s="207"/>
      <c r="M8" s="208"/>
      <c r="N8" s="219" t="s">
        <v>7</v>
      </c>
      <c r="O8" s="220"/>
      <c r="P8" s="220"/>
      <c r="Q8" s="216"/>
      <c r="R8" s="217"/>
      <c r="S8" s="217"/>
      <c r="T8" s="217"/>
      <c r="U8" s="218"/>
      <c r="V8" s="35" t="s">
        <v>50</v>
      </c>
      <c r="W8" s="257"/>
      <c r="X8" s="258"/>
    </row>
    <row r="9" spans="1:39" ht="13.5" thickBot="1" x14ac:dyDescent="0.25">
      <c r="A9" s="205" t="s">
        <v>25</v>
      </c>
      <c r="B9" s="206"/>
      <c r="C9" s="206"/>
      <c r="D9" s="207"/>
      <c r="E9" s="207"/>
      <c r="F9" s="207"/>
      <c r="G9" s="207"/>
      <c r="H9" s="207"/>
      <c r="I9" s="207"/>
      <c r="J9" s="207"/>
      <c r="K9" s="207"/>
      <c r="L9" s="207"/>
      <c r="M9" s="208"/>
      <c r="N9" s="221" t="s">
        <v>7</v>
      </c>
      <c r="O9" s="222"/>
      <c r="P9" s="222"/>
      <c r="Q9" s="259"/>
      <c r="R9" s="260"/>
      <c r="S9" s="260"/>
      <c r="T9" s="260"/>
      <c r="U9" s="260"/>
      <c r="V9" s="260"/>
      <c r="W9" s="260"/>
      <c r="X9" s="261"/>
    </row>
    <row r="10" spans="1:39" ht="13.5" thickBot="1" x14ac:dyDescent="0.25">
      <c r="A10" s="182" t="s">
        <v>39</v>
      </c>
      <c r="B10" s="183"/>
      <c r="C10" s="184"/>
      <c r="D10" s="185"/>
      <c r="E10" s="185"/>
      <c r="F10" s="185"/>
      <c r="G10" s="186"/>
      <c r="H10" s="20" t="s">
        <v>26</v>
      </c>
      <c r="I10" s="184"/>
      <c r="J10" s="185"/>
      <c r="K10" s="185"/>
      <c r="L10" s="185"/>
      <c r="M10" s="186"/>
      <c r="N10" s="272" t="s">
        <v>33</v>
      </c>
      <c r="O10" s="273"/>
      <c r="P10" s="273"/>
      <c r="Q10" s="273"/>
      <c r="R10" s="21"/>
      <c r="S10" s="262" t="s">
        <v>16</v>
      </c>
      <c r="T10" s="263"/>
      <c r="U10" s="263"/>
      <c r="V10" s="263"/>
      <c r="W10" s="263"/>
      <c r="X10" s="264"/>
    </row>
    <row r="11" spans="1:39" ht="14.25" thickTop="1" thickBot="1" x14ac:dyDescent="0.25">
      <c r="A11" s="187" t="s">
        <v>60</v>
      </c>
      <c r="B11" s="188"/>
      <c r="C11" s="188"/>
      <c r="D11" s="188"/>
      <c r="E11" s="188"/>
      <c r="F11" s="188"/>
      <c r="G11" s="188"/>
      <c r="H11" s="188"/>
      <c r="I11" s="188"/>
      <c r="J11" s="188"/>
      <c r="K11" s="188"/>
      <c r="L11" s="188"/>
      <c r="M11" s="188"/>
      <c r="N11" s="188"/>
      <c r="O11" s="188"/>
      <c r="P11" s="188"/>
      <c r="Q11" s="188"/>
      <c r="R11" s="188"/>
      <c r="S11" s="188"/>
      <c r="T11" s="188"/>
      <c r="U11" s="188"/>
      <c r="V11" s="188"/>
      <c r="W11" s="188"/>
      <c r="X11" s="189"/>
    </row>
    <row r="12" spans="1:39" ht="14.25" customHeight="1" thickTop="1" thickBot="1" x14ac:dyDescent="0.25">
      <c r="A12" s="187" t="s">
        <v>61</v>
      </c>
      <c r="B12" s="188"/>
      <c r="C12" s="188"/>
      <c r="D12" s="188"/>
      <c r="E12" s="188"/>
      <c r="F12" s="188"/>
      <c r="G12" s="188"/>
      <c r="H12" s="188"/>
      <c r="I12" s="188"/>
      <c r="J12" s="188"/>
      <c r="K12" s="188"/>
      <c r="L12" s="188"/>
      <c r="M12" s="188"/>
      <c r="N12" s="188"/>
      <c r="O12" s="188"/>
      <c r="P12" s="188"/>
      <c r="Q12" s="188"/>
      <c r="R12" s="188"/>
      <c r="S12" s="188"/>
      <c r="T12" s="188"/>
      <c r="U12" s="188"/>
      <c r="V12" s="188"/>
      <c r="W12" s="188"/>
      <c r="X12" s="189"/>
      <c r="Z12"/>
      <c r="AA12"/>
      <c r="AB12"/>
      <c r="AC12"/>
      <c r="AD12"/>
      <c r="AE12"/>
      <c r="AF12"/>
      <c r="AG12"/>
      <c r="AH12"/>
      <c r="AI12"/>
      <c r="AJ12"/>
      <c r="AK12"/>
      <c r="AL12"/>
      <c r="AM12"/>
    </row>
    <row r="13" spans="1:39" ht="13.5" customHeight="1" thickTop="1" thickBot="1" x14ac:dyDescent="0.25">
      <c r="A13" s="187" t="s">
        <v>62</v>
      </c>
      <c r="B13" s="188"/>
      <c r="C13" s="188"/>
      <c r="D13" s="188"/>
      <c r="E13" s="188"/>
      <c r="F13" s="188"/>
      <c r="G13" s="188"/>
      <c r="H13" s="188"/>
      <c r="I13" s="188"/>
      <c r="J13" s="188"/>
      <c r="K13" s="188"/>
      <c r="L13" s="188"/>
      <c r="M13" s="188"/>
      <c r="N13" s="188"/>
      <c r="O13" s="188"/>
      <c r="P13" s="188"/>
      <c r="Q13" s="188"/>
      <c r="R13" s="188"/>
      <c r="S13" s="188"/>
      <c r="T13" s="188"/>
      <c r="U13" s="188"/>
      <c r="V13" s="188"/>
      <c r="W13" s="188"/>
      <c r="X13" s="189"/>
    </row>
    <row r="14" spans="1:39" ht="13.5" customHeight="1" thickTop="1" thickBot="1" x14ac:dyDescent="0.25">
      <c r="A14" s="187" t="s">
        <v>41</v>
      </c>
      <c r="B14" s="188"/>
      <c r="C14" s="188"/>
      <c r="D14" s="188"/>
      <c r="E14" s="188"/>
      <c r="F14" s="188"/>
      <c r="G14" s="188"/>
      <c r="H14" s="188"/>
      <c r="I14" s="188"/>
      <c r="J14" s="188"/>
      <c r="K14" s="188"/>
      <c r="L14" s="188"/>
      <c r="M14" s="188"/>
      <c r="N14" s="188"/>
      <c r="O14" s="188"/>
      <c r="P14" s="188"/>
      <c r="Q14" s="188"/>
      <c r="R14" s="188"/>
      <c r="S14" s="188"/>
      <c r="T14" s="188"/>
      <c r="U14" s="188"/>
      <c r="V14" s="188"/>
      <c r="W14" s="188"/>
      <c r="X14" s="189"/>
    </row>
    <row r="15" spans="1:39" ht="15" customHeight="1" thickTop="1" x14ac:dyDescent="0.2">
      <c r="A15" s="176" t="s">
        <v>1</v>
      </c>
      <c r="B15" s="178" t="s">
        <v>20</v>
      </c>
      <c r="C15" s="178"/>
      <c r="D15" s="239" t="s">
        <v>14</v>
      </c>
      <c r="E15" s="24"/>
      <c r="F15" s="239" t="s">
        <v>18</v>
      </c>
      <c r="G15" s="267" t="s">
        <v>19</v>
      </c>
      <c r="H15" s="269" t="s">
        <v>48</v>
      </c>
      <c r="I15" s="269"/>
      <c r="J15" s="269"/>
      <c r="K15" s="265" t="s">
        <v>9</v>
      </c>
      <c r="L15" s="16"/>
      <c r="M15" s="176" t="s">
        <v>1</v>
      </c>
      <c r="N15" s="274" t="s">
        <v>28</v>
      </c>
      <c r="O15" s="275"/>
      <c r="P15" s="276"/>
      <c r="Q15" s="239" t="s">
        <v>29</v>
      </c>
      <c r="R15" s="239" t="s">
        <v>8</v>
      </c>
      <c r="S15" s="239" t="s">
        <v>30</v>
      </c>
      <c r="T15" s="267" t="s">
        <v>31</v>
      </c>
      <c r="U15" s="269" t="s">
        <v>48</v>
      </c>
      <c r="V15" s="269"/>
      <c r="W15" s="269"/>
      <c r="X15" s="265" t="s">
        <v>9</v>
      </c>
    </row>
    <row r="16" spans="1:39" ht="19.5" customHeight="1" thickBot="1" x14ac:dyDescent="0.25">
      <c r="A16" s="177"/>
      <c r="B16" s="179"/>
      <c r="C16" s="179"/>
      <c r="D16" s="240"/>
      <c r="E16" s="25"/>
      <c r="F16" s="271"/>
      <c r="G16" s="268"/>
      <c r="H16" s="270"/>
      <c r="I16" s="270"/>
      <c r="J16" s="270"/>
      <c r="K16" s="266"/>
      <c r="L16" s="17"/>
      <c r="M16" s="177"/>
      <c r="N16" s="277"/>
      <c r="O16" s="278"/>
      <c r="P16" s="279"/>
      <c r="Q16" s="240"/>
      <c r="R16" s="271"/>
      <c r="S16" s="271"/>
      <c r="T16" s="268"/>
      <c r="U16" s="270"/>
      <c r="V16" s="270"/>
      <c r="W16" s="270"/>
      <c r="X16" s="266"/>
    </row>
    <row r="17" spans="1:39" x14ac:dyDescent="0.2">
      <c r="A17" s="10">
        <v>1</v>
      </c>
      <c r="B17" s="244" t="s">
        <v>37</v>
      </c>
      <c r="C17" s="190"/>
      <c r="D17" s="191"/>
      <c r="E17" s="49" t="str">
        <f t="shared" ref="E17:E36" si="0">IF(C17="e",""," ")</f>
        <v xml:space="preserve"> </v>
      </c>
      <c r="F17" s="50"/>
      <c r="G17" s="50"/>
      <c r="H17" s="145"/>
      <c r="I17" s="145"/>
      <c r="J17" s="145"/>
      <c r="K17" s="32"/>
      <c r="M17" s="8">
        <v>1</v>
      </c>
      <c r="N17" s="223" t="s">
        <v>2</v>
      </c>
      <c r="O17" s="9" t="s">
        <v>3</v>
      </c>
      <c r="P17" s="190"/>
      <c r="Q17" s="191"/>
      <c r="R17" s="53" t="str">
        <f>IF(P17="e",""," ")</f>
        <v xml:space="preserve"> </v>
      </c>
      <c r="S17" s="54"/>
      <c r="T17" s="55"/>
      <c r="U17" s="146"/>
      <c r="V17" s="147"/>
      <c r="W17" s="148"/>
      <c r="X17" s="11"/>
      <c r="Z17" s="30" t="str">
        <f>CONCATENATE(C17,E17,)</f>
        <v xml:space="preserve"> </v>
      </c>
      <c r="AB17" s="31">
        <f>IF(C17="",0,1)</f>
        <v>0</v>
      </c>
      <c r="AC17" s="31">
        <f>IF(P17="",0,4)</f>
        <v>0</v>
      </c>
      <c r="AM17" s="30" t="str">
        <f>CONCATENATE(P17,R17,Q17)</f>
        <v xml:space="preserve"> </v>
      </c>
    </row>
    <row r="18" spans="1:39" x14ac:dyDescent="0.2">
      <c r="A18" s="12">
        <v>2</v>
      </c>
      <c r="B18" s="245"/>
      <c r="C18" s="164"/>
      <c r="D18" s="165"/>
      <c r="E18" s="49" t="str">
        <f t="shared" si="0"/>
        <v xml:space="preserve"> </v>
      </c>
      <c r="F18" s="51"/>
      <c r="G18" s="51"/>
      <c r="H18" s="145"/>
      <c r="I18" s="145"/>
      <c r="J18" s="145"/>
      <c r="K18" s="33"/>
      <c r="M18" s="4">
        <v>2</v>
      </c>
      <c r="N18" s="160"/>
      <c r="O18" s="5" t="s">
        <v>4</v>
      </c>
      <c r="P18" s="56"/>
      <c r="Q18" s="57"/>
      <c r="R18" s="58"/>
      <c r="S18" s="54"/>
      <c r="T18" s="55"/>
      <c r="U18" s="146"/>
      <c r="V18" s="147"/>
      <c r="W18" s="148"/>
      <c r="X18" s="13"/>
      <c r="Z18" s="30" t="str">
        <f>CONCATENATE(C18,E18,D18)</f>
        <v xml:space="preserve"> </v>
      </c>
      <c r="AB18" s="31">
        <f t="shared" ref="AB18:AB36" si="1">IF(C18="",0,1)</f>
        <v>0</v>
      </c>
      <c r="AM18" s="30" t="str">
        <f>CONCATENATE(P18,R18,Q18)</f>
        <v/>
      </c>
    </row>
    <row r="19" spans="1:39" x14ac:dyDescent="0.2">
      <c r="A19" s="12">
        <v>3</v>
      </c>
      <c r="B19" s="245"/>
      <c r="C19" s="164"/>
      <c r="D19" s="165"/>
      <c r="E19" s="49" t="str">
        <f t="shared" si="0"/>
        <v xml:space="preserve"> </v>
      </c>
      <c r="F19" s="51"/>
      <c r="G19" s="51"/>
      <c r="H19" s="145"/>
      <c r="I19" s="145"/>
      <c r="J19" s="145"/>
      <c r="K19" s="33"/>
      <c r="M19" s="4">
        <v>3</v>
      </c>
      <c r="N19" s="160"/>
      <c r="O19" s="5" t="s">
        <v>5</v>
      </c>
      <c r="P19" s="56"/>
      <c r="Q19" s="57"/>
      <c r="R19" s="58"/>
      <c r="S19" s="54"/>
      <c r="T19" s="55"/>
      <c r="U19" s="146"/>
      <c r="V19" s="147"/>
      <c r="W19" s="148"/>
      <c r="X19" s="13"/>
      <c r="Z19" s="30" t="str">
        <f>CONCATENATE(C19,E19,D19)</f>
        <v xml:space="preserve"> </v>
      </c>
      <c r="AB19" s="31">
        <f t="shared" si="1"/>
        <v>0</v>
      </c>
      <c r="AM19" s="30" t="str">
        <f>CONCATENATE(P19,R19,Q19)</f>
        <v/>
      </c>
    </row>
    <row r="20" spans="1:39" ht="13.5" thickBot="1" x14ac:dyDescent="0.25">
      <c r="A20" s="12">
        <v>4</v>
      </c>
      <c r="B20" s="245"/>
      <c r="C20" s="164"/>
      <c r="D20" s="165"/>
      <c r="E20" s="49" t="str">
        <f t="shared" si="0"/>
        <v xml:space="preserve"> </v>
      </c>
      <c r="F20" s="51"/>
      <c r="G20" s="51"/>
      <c r="H20" s="145"/>
      <c r="I20" s="145"/>
      <c r="J20" s="145"/>
      <c r="K20" s="33"/>
      <c r="M20" s="6">
        <v>4</v>
      </c>
      <c r="N20" s="161"/>
      <c r="O20" s="7" t="s">
        <v>6</v>
      </c>
      <c r="P20" s="56"/>
      <c r="Q20" s="57"/>
      <c r="R20" s="58"/>
      <c r="S20" s="54"/>
      <c r="T20" s="55"/>
      <c r="U20" s="146"/>
      <c r="V20" s="147"/>
      <c r="W20" s="148"/>
      <c r="X20" s="13"/>
      <c r="Z20" s="30" t="str">
        <f t="shared" ref="Z20:Z36" si="2">CONCATENATE(C20,E20,D20)</f>
        <v xml:space="preserve"> </v>
      </c>
      <c r="AB20" s="31">
        <f t="shared" si="1"/>
        <v>0</v>
      </c>
      <c r="AM20" s="30" t="str">
        <f t="shared" ref="AM20:AM36" si="3">CONCATENATE(P20,R20,Q20)</f>
        <v/>
      </c>
    </row>
    <row r="21" spans="1:39" x14ac:dyDescent="0.2">
      <c r="A21" s="12">
        <v>5</v>
      </c>
      <c r="B21" s="245"/>
      <c r="C21" s="164"/>
      <c r="D21" s="165"/>
      <c r="E21" s="49" t="str">
        <f t="shared" si="0"/>
        <v xml:space="preserve"> </v>
      </c>
      <c r="F21" s="51"/>
      <c r="G21" s="51"/>
      <c r="H21" s="145"/>
      <c r="I21" s="145"/>
      <c r="J21" s="145"/>
      <c r="K21" s="33"/>
      <c r="M21" s="2">
        <v>5</v>
      </c>
      <c r="N21" s="159" t="s">
        <v>2</v>
      </c>
      <c r="O21" s="3" t="s">
        <v>3</v>
      </c>
      <c r="P21" s="192"/>
      <c r="Q21" s="165"/>
      <c r="R21" s="53" t="str">
        <f>IF(P21="e",""," ")</f>
        <v xml:space="preserve"> </v>
      </c>
      <c r="S21" s="54"/>
      <c r="T21" s="55"/>
      <c r="U21" s="146"/>
      <c r="V21" s="147"/>
      <c r="W21" s="148"/>
      <c r="X21" s="13"/>
      <c r="Z21" s="30" t="str">
        <f t="shared" si="2"/>
        <v xml:space="preserve"> </v>
      </c>
      <c r="AB21" s="31">
        <f t="shared" si="1"/>
        <v>0</v>
      </c>
      <c r="AC21" s="31">
        <f>IF(P21="",0,4)</f>
        <v>0</v>
      </c>
      <c r="AM21" s="30" t="str">
        <f t="shared" si="3"/>
        <v xml:space="preserve"> </v>
      </c>
    </row>
    <row r="22" spans="1:39" x14ac:dyDescent="0.2">
      <c r="A22" s="12">
        <v>6</v>
      </c>
      <c r="B22" s="245"/>
      <c r="C22" s="164"/>
      <c r="D22" s="165"/>
      <c r="E22" s="49" t="str">
        <f t="shared" si="0"/>
        <v xml:space="preserve"> </v>
      </c>
      <c r="F22" s="51"/>
      <c r="G22" s="51"/>
      <c r="H22" s="145"/>
      <c r="I22" s="145"/>
      <c r="J22" s="145"/>
      <c r="K22" s="33"/>
      <c r="M22" s="4">
        <v>6</v>
      </c>
      <c r="N22" s="160"/>
      <c r="O22" s="5" t="s">
        <v>4</v>
      </c>
      <c r="P22" s="56"/>
      <c r="Q22" s="57"/>
      <c r="R22" s="58"/>
      <c r="S22" s="54"/>
      <c r="T22" s="55"/>
      <c r="U22" s="64"/>
      <c r="V22" s="65"/>
      <c r="W22" s="66"/>
      <c r="X22" s="13"/>
      <c r="Z22" s="30" t="str">
        <f t="shared" si="2"/>
        <v xml:space="preserve"> </v>
      </c>
      <c r="AB22" s="31">
        <f t="shared" si="1"/>
        <v>0</v>
      </c>
      <c r="AM22" s="30" t="str">
        <f t="shared" si="3"/>
        <v/>
      </c>
    </row>
    <row r="23" spans="1:39" x14ac:dyDescent="0.2">
      <c r="A23" s="12">
        <v>7</v>
      </c>
      <c r="B23" s="245"/>
      <c r="C23" s="164"/>
      <c r="D23" s="165"/>
      <c r="E23" s="49" t="str">
        <f t="shared" si="0"/>
        <v xml:space="preserve"> </v>
      </c>
      <c r="F23" s="51"/>
      <c r="G23" s="51"/>
      <c r="H23" s="145"/>
      <c r="I23" s="145"/>
      <c r="J23" s="145"/>
      <c r="K23" s="33"/>
      <c r="M23" s="4">
        <v>7</v>
      </c>
      <c r="N23" s="160"/>
      <c r="O23" s="5" t="s">
        <v>5</v>
      </c>
      <c r="P23" s="56"/>
      <c r="Q23" s="57"/>
      <c r="R23" s="58"/>
      <c r="S23" s="54"/>
      <c r="T23" s="55"/>
      <c r="U23" s="146"/>
      <c r="V23" s="147"/>
      <c r="W23" s="148"/>
      <c r="X23" s="13"/>
      <c r="Z23" s="30" t="str">
        <f t="shared" si="2"/>
        <v xml:space="preserve"> </v>
      </c>
      <c r="AB23" s="31">
        <f t="shared" si="1"/>
        <v>0</v>
      </c>
      <c r="AM23" s="30" t="str">
        <f t="shared" si="3"/>
        <v/>
      </c>
    </row>
    <row r="24" spans="1:39" ht="13.5" thickBot="1" x14ac:dyDescent="0.25">
      <c r="A24" s="12">
        <v>8</v>
      </c>
      <c r="B24" s="245"/>
      <c r="C24" s="164"/>
      <c r="D24" s="165"/>
      <c r="E24" s="49" t="str">
        <f t="shared" si="0"/>
        <v xml:space="preserve"> </v>
      </c>
      <c r="F24" s="51"/>
      <c r="G24" s="51"/>
      <c r="H24" s="145"/>
      <c r="I24" s="145"/>
      <c r="J24" s="145"/>
      <c r="K24" s="33"/>
      <c r="M24" s="6">
        <v>8</v>
      </c>
      <c r="N24" s="161"/>
      <c r="O24" s="7" t="s">
        <v>6</v>
      </c>
      <c r="P24" s="56"/>
      <c r="Q24" s="57"/>
      <c r="R24" s="58"/>
      <c r="S24" s="54"/>
      <c r="T24" s="55"/>
      <c r="U24" s="146"/>
      <c r="V24" s="147"/>
      <c r="W24" s="148"/>
      <c r="X24" s="13"/>
      <c r="Z24" s="30" t="str">
        <f t="shared" si="2"/>
        <v xml:space="preserve"> </v>
      </c>
      <c r="AB24" s="31">
        <f t="shared" si="1"/>
        <v>0</v>
      </c>
      <c r="AM24" s="30" t="str">
        <f t="shared" si="3"/>
        <v/>
      </c>
    </row>
    <row r="25" spans="1:39" x14ac:dyDescent="0.2">
      <c r="A25" s="12">
        <v>9</v>
      </c>
      <c r="B25" s="245"/>
      <c r="C25" s="164"/>
      <c r="D25" s="165"/>
      <c r="E25" s="49" t="str">
        <f t="shared" si="0"/>
        <v xml:space="preserve"> </v>
      </c>
      <c r="F25" s="51"/>
      <c r="G25" s="51"/>
      <c r="H25" s="145"/>
      <c r="I25" s="145"/>
      <c r="J25" s="145"/>
      <c r="K25" s="33"/>
      <c r="M25" s="2">
        <v>9</v>
      </c>
      <c r="N25" s="159" t="s">
        <v>2</v>
      </c>
      <c r="O25" s="3" t="s">
        <v>3</v>
      </c>
      <c r="P25" s="192"/>
      <c r="Q25" s="165"/>
      <c r="R25" s="53" t="str">
        <f>IF(P25="e",""," ")</f>
        <v xml:space="preserve"> </v>
      </c>
      <c r="S25" s="54"/>
      <c r="T25" s="55"/>
      <c r="U25" s="146"/>
      <c r="V25" s="147"/>
      <c r="W25" s="148"/>
      <c r="X25" s="13"/>
      <c r="Z25" s="30" t="str">
        <f t="shared" si="2"/>
        <v xml:space="preserve"> </v>
      </c>
      <c r="AB25" s="31">
        <f t="shared" si="1"/>
        <v>0</v>
      </c>
      <c r="AC25" s="31">
        <f>IF(P25="",0,4)</f>
        <v>0</v>
      </c>
      <c r="AM25" s="30" t="str">
        <f t="shared" si="3"/>
        <v xml:space="preserve"> </v>
      </c>
    </row>
    <row r="26" spans="1:39" x14ac:dyDescent="0.2">
      <c r="A26" s="12">
        <v>10</v>
      </c>
      <c r="B26" s="245"/>
      <c r="C26" s="164"/>
      <c r="D26" s="165"/>
      <c r="E26" s="49" t="str">
        <f t="shared" si="0"/>
        <v xml:space="preserve"> </v>
      </c>
      <c r="F26" s="51"/>
      <c r="G26" s="51"/>
      <c r="H26" s="145"/>
      <c r="I26" s="145"/>
      <c r="J26" s="145"/>
      <c r="K26" s="33"/>
      <c r="M26" s="4">
        <v>10</v>
      </c>
      <c r="N26" s="160"/>
      <c r="O26" s="5" t="s">
        <v>4</v>
      </c>
      <c r="P26" s="56"/>
      <c r="Q26" s="57"/>
      <c r="R26" s="58"/>
      <c r="S26" s="54"/>
      <c r="T26" s="55"/>
      <c r="U26" s="146"/>
      <c r="V26" s="147"/>
      <c r="W26" s="148"/>
      <c r="X26" s="13"/>
      <c r="Z26" s="30" t="str">
        <f t="shared" si="2"/>
        <v xml:space="preserve"> </v>
      </c>
      <c r="AB26" s="31">
        <f t="shared" si="1"/>
        <v>0</v>
      </c>
      <c r="AM26" s="30" t="str">
        <f t="shared" si="3"/>
        <v/>
      </c>
    </row>
    <row r="27" spans="1:39" x14ac:dyDescent="0.2">
      <c r="A27" s="12">
        <v>11</v>
      </c>
      <c r="B27" s="245"/>
      <c r="C27" s="164"/>
      <c r="D27" s="165"/>
      <c r="E27" s="49" t="str">
        <f t="shared" si="0"/>
        <v xml:space="preserve"> </v>
      </c>
      <c r="F27" s="51"/>
      <c r="G27" s="51"/>
      <c r="H27" s="145"/>
      <c r="I27" s="145"/>
      <c r="J27" s="145"/>
      <c r="K27" s="33"/>
      <c r="M27" s="4">
        <v>11</v>
      </c>
      <c r="N27" s="160"/>
      <c r="O27" s="5" t="s">
        <v>5</v>
      </c>
      <c r="P27" s="56"/>
      <c r="Q27" s="57"/>
      <c r="R27" s="58"/>
      <c r="S27" s="54"/>
      <c r="T27" s="55"/>
      <c r="U27" s="146"/>
      <c r="V27" s="147"/>
      <c r="W27" s="148"/>
      <c r="X27" s="13"/>
      <c r="Z27" s="30" t="str">
        <f t="shared" si="2"/>
        <v xml:space="preserve"> </v>
      </c>
      <c r="AB27" s="31">
        <f t="shared" si="1"/>
        <v>0</v>
      </c>
      <c r="AM27" s="30" t="str">
        <f t="shared" si="3"/>
        <v/>
      </c>
    </row>
    <row r="28" spans="1:39" ht="13.5" thickBot="1" x14ac:dyDescent="0.25">
      <c r="A28" s="12">
        <v>12</v>
      </c>
      <c r="B28" s="245"/>
      <c r="C28" s="164"/>
      <c r="D28" s="165"/>
      <c r="E28" s="49" t="str">
        <f t="shared" si="0"/>
        <v xml:space="preserve"> </v>
      </c>
      <c r="F28" s="51"/>
      <c r="G28" s="51"/>
      <c r="H28" s="145"/>
      <c r="I28" s="145"/>
      <c r="J28" s="145"/>
      <c r="K28" s="33"/>
      <c r="M28" s="6">
        <v>12</v>
      </c>
      <c r="N28" s="161"/>
      <c r="O28" s="7" t="s">
        <v>6</v>
      </c>
      <c r="P28" s="56"/>
      <c r="Q28" s="57"/>
      <c r="R28" s="58"/>
      <c r="S28" s="54"/>
      <c r="T28" s="55"/>
      <c r="U28" s="146"/>
      <c r="V28" s="147"/>
      <c r="W28" s="148"/>
      <c r="X28" s="13"/>
      <c r="Z28" s="30" t="str">
        <f t="shared" si="2"/>
        <v xml:space="preserve"> </v>
      </c>
      <c r="AB28" s="31">
        <f t="shared" si="1"/>
        <v>0</v>
      </c>
      <c r="AM28" s="30" t="str">
        <f t="shared" si="3"/>
        <v/>
      </c>
    </row>
    <row r="29" spans="1:39" x14ac:dyDescent="0.2">
      <c r="A29" s="12">
        <v>13</v>
      </c>
      <c r="B29" s="245"/>
      <c r="C29" s="164"/>
      <c r="D29" s="165"/>
      <c r="E29" s="49" t="str">
        <f t="shared" si="0"/>
        <v xml:space="preserve"> </v>
      </c>
      <c r="F29" s="51"/>
      <c r="G29" s="51"/>
      <c r="H29" s="145"/>
      <c r="I29" s="145"/>
      <c r="J29" s="145"/>
      <c r="K29" s="33"/>
      <c r="M29" s="2">
        <v>13</v>
      </c>
      <c r="N29" s="159" t="s">
        <v>2</v>
      </c>
      <c r="O29" s="3" t="s">
        <v>3</v>
      </c>
      <c r="P29" s="192"/>
      <c r="Q29" s="165"/>
      <c r="R29" s="53" t="str">
        <f>IF(P29="e",""," ")</f>
        <v xml:space="preserve"> </v>
      </c>
      <c r="S29" s="54"/>
      <c r="T29" s="55"/>
      <c r="U29" s="146"/>
      <c r="V29" s="147"/>
      <c r="W29" s="148"/>
      <c r="X29" s="13"/>
      <c r="Z29" s="30" t="str">
        <f t="shared" si="2"/>
        <v xml:space="preserve"> </v>
      </c>
      <c r="AB29" s="31">
        <f t="shared" si="1"/>
        <v>0</v>
      </c>
      <c r="AC29" s="31">
        <f>IF(P29="",0,4)</f>
        <v>0</v>
      </c>
      <c r="AM29" s="30" t="str">
        <f t="shared" si="3"/>
        <v xml:space="preserve"> </v>
      </c>
    </row>
    <row r="30" spans="1:39" x14ac:dyDescent="0.2">
      <c r="A30" s="12">
        <v>14</v>
      </c>
      <c r="B30" s="245"/>
      <c r="C30" s="164"/>
      <c r="D30" s="165"/>
      <c r="E30" s="49" t="str">
        <f t="shared" si="0"/>
        <v xml:space="preserve"> </v>
      </c>
      <c r="F30" s="51"/>
      <c r="G30" s="51"/>
      <c r="H30" s="145"/>
      <c r="I30" s="145"/>
      <c r="J30" s="145"/>
      <c r="K30" s="33"/>
      <c r="M30" s="4">
        <v>14</v>
      </c>
      <c r="N30" s="160"/>
      <c r="O30" s="5" t="s">
        <v>4</v>
      </c>
      <c r="P30" s="56"/>
      <c r="Q30" s="57"/>
      <c r="R30" s="58"/>
      <c r="S30" s="54"/>
      <c r="T30" s="55"/>
      <c r="U30" s="146"/>
      <c r="V30" s="147"/>
      <c r="W30" s="148"/>
      <c r="X30" s="13"/>
      <c r="Z30" s="30" t="str">
        <f t="shared" si="2"/>
        <v xml:space="preserve"> </v>
      </c>
      <c r="AB30" s="31">
        <f t="shared" si="1"/>
        <v>0</v>
      </c>
      <c r="AM30" s="30" t="str">
        <f t="shared" si="3"/>
        <v/>
      </c>
    </row>
    <row r="31" spans="1:39" x14ac:dyDescent="0.2">
      <c r="A31" s="12">
        <v>15</v>
      </c>
      <c r="B31" s="245"/>
      <c r="C31" s="164"/>
      <c r="D31" s="165"/>
      <c r="E31" s="49" t="str">
        <f t="shared" si="0"/>
        <v xml:space="preserve"> </v>
      </c>
      <c r="F31" s="51"/>
      <c r="G31" s="51"/>
      <c r="H31" s="145"/>
      <c r="I31" s="145"/>
      <c r="J31" s="145"/>
      <c r="K31" s="33"/>
      <c r="M31" s="4">
        <v>15</v>
      </c>
      <c r="N31" s="160"/>
      <c r="O31" s="5" t="s">
        <v>5</v>
      </c>
      <c r="P31" s="56"/>
      <c r="Q31" s="57"/>
      <c r="R31" s="58"/>
      <c r="S31" s="54"/>
      <c r="T31" s="55"/>
      <c r="U31" s="146"/>
      <c r="V31" s="147"/>
      <c r="W31" s="148"/>
      <c r="X31" s="13"/>
      <c r="Z31" s="30" t="str">
        <f t="shared" si="2"/>
        <v xml:space="preserve"> </v>
      </c>
      <c r="AB31" s="31">
        <f t="shared" si="1"/>
        <v>0</v>
      </c>
      <c r="AM31" s="30" t="str">
        <f t="shared" si="3"/>
        <v/>
      </c>
    </row>
    <row r="32" spans="1:39" ht="13.5" thickBot="1" x14ac:dyDescent="0.25">
      <c r="A32" s="12">
        <v>16</v>
      </c>
      <c r="B32" s="245"/>
      <c r="C32" s="164"/>
      <c r="D32" s="165"/>
      <c r="E32" s="49" t="str">
        <f t="shared" si="0"/>
        <v xml:space="preserve"> </v>
      </c>
      <c r="F32" s="51"/>
      <c r="G32" s="51"/>
      <c r="H32" s="145"/>
      <c r="I32" s="145"/>
      <c r="J32" s="145"/>
      <c r="K32" s="33"/>
      <c r="M32" s="6">
        <v>16</v>
      </c>
      <c r="N32" s="161"/>
      <c r="O32" s="7" t="s">
        <v>6</v>
      </c>
      <c r="P32" s="56"/>
      <c r="Q32" s="57"/>
      <c r="R32" s="58"/>
      <c r="S32" s="54"/>
      <c r="T32" s="55"/>
      <c r="U32" s="146"/>
      <c r="V32" s="147"/>
      <c r="W32" s="148"/>
      <c r="X32" s="13"/>
      <c r="Z32" s="30" t="str">
        <f t="shared" si="2"/>
        <v xml:space="preserve"> </v>
      </c>
      <c r="AB32" s="31">
        <f t="shared" si="1"/>
        <v>0</v>
      </c>
      <c r="AM32" s="30" t="str">
        <f t="shared" si="3"/>
        <v/>
      </c>
    </row>
    <row r="33" spans="1:39" x14ac:dyDescent="0.2">
      <c r="A33" s="12">
        <v>17</v>
      </c>
      <c r="B33" s="245"/>
      <c r="C33" s="164"/>
      <c r="D33" s="165"/>
      <c r="E33" s="49" t="str">
        <f t="shared" si="0"/>
        <v xml:space="preserve"> </v>
      </c>
      <c r="F33" s="51"/>
      <c r="G33" s="51"/>
      <c r="H33" s="145"/>
      <c r="I33" s="145"/>
      <c r="J33" s="145"/>
      <c r="K33" s="33"/>
      <c r="M33" s="2">
        <v>17</v>
      </c>
      <c r="N33" s="159" t="s">
        <v>2</v>
      </c>
      <c r="O33" s="3" t="s">
        <v>3</v>
      </c>
      <c r="P33" s="192"/>
      <c r="Q33" s="165"/>
      <c r="R33" s="53" t="str">
        <f>IF(P33="e",""," ")</f>
        <v xml:space="preserve"> </v>
      </c>
      <c r="S33" s="54"/>
      <c r="T33" s="55"/>
      <c r="U33" s="146"/>
      <c r="V33" s="147"/>
      <c r="W33" s="148"/>
      <c r="X33" s="13"/>
      <c r="Z33" s="30" t="str">
        <f t="shared" si="2"/>
        <v xml:space="preserve"> </v>
      </c>
      <c r="AB33" s="31">
        <f t="shared" si="1"/>
        <v>0</v>
      </c>
      <c r="AC33" s="31">
        <f>IF(P33="",0,4)</f>
        <v>0</v>
      </c>
      <c r="AM33" s="30" t="str">
        <f t="shared" si="3"/>
        <v xml:space="preserve"> </v>
      </c>
    </row>
    <row r="34" spans="1:39" x14ac:dyDescent="0.2">
      <c r="A34" s="12">
        <v>18</v>
      </c>
      <c r="B34" s="245"/>
      <c r="C34" s="164"/>
      <c r="D34" s="165"/>
      <c r="E34" s="49" t="str">
        <f t="shared" si="0"/>
        <v xml:space="preserve"> </v>
      </c>
      <c r="F34" s="51"/>
      <c r="G34" s="51"/>
      <c r="H34" s="145"/>
      <c r="I34" s="145"/>
      <c r="J34" s="145"/>
      <c r="K34" s="33"/>
      <c r="M34" s="4">
        <v>18</v>
      </c>
      <c r="N34" s="160"/>
      <c r="O34" s="5" t="s">
        <v>4</v>
      </c>
      <c r="P34" s="56"/>
      <c r="Q34" s="57"/>
      <c r="R34" s="58"/>
      <c r="S34" s="54"/>
      <c r="T34" s="55"/>
      <c r="U34" s="149"/>
      <c r="V34" s="150"/>
      <c r="W34" s="151"/>
      <c r="X34" s="13"/>
      <c r="Z34" s="30" t="str">
        <f t="shared" si="2"/>
        <v xml:space="preserve"> </v>
      </c>
      <c r="AB34" s="31">
        <f t="shared" si="1"/>
        <v>0</v>
      </c>
      <c r="AM34" s="30" t="str">
        <f t="shared" si="3"/>
        <v/>
      </c>
    </row>
    <row r="35" spans="1:39" x14ac:dyDescent="0.2">
      <c r="A35" s="12">
        <v>19</v>
      </c>
      <c r="B35" s="245"/>
      <c r="C35" s="164"/>
      <c r="D35" s="165"/>
      <c r="E35" s="49" t="str">
        <f t="shared" si="0"/>
        <v xml:space="preserve"> </v>
      </c>
      <c r="F35" s="51"/>
      <c r="G35" s="51"/>
      <c r="H35" s="145"/>
      <c r="I35" s="145"/>
      <c r="J35" s="145"/>
      <c r="K35" s="33"/>
      <c r="M35" s="4">
        <v>19</v>
      </c>
      <c r="N35" s="160"/>
      <c r="O35" s="5" t="s">
        <v>5</v>
      </c>
      <c r="P35" s="56"/>
      <c r="Q35" s="57"/>
      <c r="R35" s="58"/>
      <c r="S35" s="54"/>
      <c r="T35" s="55"/>
      <c r="U35" s="146"/>
      <c r="V35" s="147"/>
      <c r="W35" s="148"/>
      <c r="X35" s="13"/>
      <c r="Z35" s="30" t="str">
        <f t="shared" si="2"/>
        <v xml:space="preserve"> </v>
      </c>
      <c r="AB35" s="31">
        <f t="shared" si="1"/>
        <v>0</v>
      </c>
      <c r="AM35" s="30" t="str">
        <f t="shared" si="3"/>
        <v/>
      </c>
    </row>
    <row r="36" spans="1:39" ht="13.5" thickBot="1" x14ac:dyDescent="0.25">
      <c r="A36" s="14">
        <v>20</v>
      </c>
      <c r="B36" s="246"/>
      <c r="C36" s="168"/>
      <c r="D36" s="169"/>
      <c r="E36" s="49" t="str">
        <f t="shared" si="0"/>
        <v xml:space="preserve"> </v>
      </c>
      <c r="F36" s="52"/>
      <c r="G36" s="52"/>
      <c r="H36" s="145"/>
      <c r="I36" s="145"/>
      <c r="J36" s="145"/>
      <c r="K36" s="34"/>
      <c r="M36" s="6">
        <v>20</v>
      </c>
      <c r="N36" s="161"/>
      <c r="O36" s="7" t="s">
        <v>6</v>
      </c>
      <c r="P36" s="59"/>
      <c r="Q36" s="60"/>
      <c r="R36" s="61"/>
      <c r="S36" s="62"/>
      <c r="T36" s="63"/>
      <c r="U36" s="154"/>
      <c r="V36" s="155"/>
      <c r="W36" s="156"/>
      <c r="X36" s="15"/>
      <c r="Z36" s="30" t="str">
        <f t="shared" si="2"/>
        <v xml:space="preserve"> </v>
      </c>
      <c r="AB36" s="31">
        <f t="shared" si="1"/>
        <v>0</v>
      </c>
      <c r="AM36" s="30" t="str">
        <f t="shared" si="3"/>
        <v/>
      </c>
    </row>
    <row r="37" spans="1:39" ht="7.5" customHeight="1" thickBot="1" x14ac:dyDescent="0.25">
      <c r="A37" s="157"/>
      <c r="B37" s="158"/>
      <c r="C37" s="158"/>
      <c r="D37" s="158"/>
      <c r="E37" s="158"/>
      <c r="F37" s="158"/>
      <c r="G37" s="158"/>
      <c r="H37" s="158"/>
      <c r="I37" s="158"/>
      <c r="J37" s="19"/>
      <c r="K37" s="19"/>
      <c r="L37" s="19"/>
      <c r="M37" s="18"/>
      <c r="N37" s="19"/>
      <c r="O37" s="19"/>
      <c r="P37" s="19"/>
      <c r="Q37" s="19"/>
      <c r="R37" s="19"/>
      <c r="S37" s="19"/>
      <c r="T37" s="19"/>
      <c r="X37" s="29"/>
    </row>
    <row r="38" spans="1:39" ht="12" customHeight="1" thickBot="1" x14ac:dyDescent="0.25">
      <c r="A38" s="241" t="s">
        <v>64</v>
      </c>
      <c r="B38" s="242"/>
      <c r="C38" s="242"/>
      <c r="D38" s="242"/>
      <c r="E38" s="242"/>
      <c r="F38" s="242"/>
      <c r="G38" s="242"/>
      <c r="H38" s="242"/>
      <c r="I38" s="242"/>
      <c r="J38" s="242"/>
      <c r="K38" s="243"/>
      <c r="L38" s="22"/>
      <c r="M38" s="166" t="s">
        <v>36</v>
      </c>
      <c r="N38" s="167"/>
      <c r="O38" s="167"/>
      <c r="P38" s="167"/>
      <c r="Q38" s="167"/>
      <c r="R38" s="167"/>
      <c r="S38" s="167"/>
      <c r="T38" s="152">
        <f>SUM(AB17:AC36)</f>
        <v>0</v>
      </c>
      <c r="U38" s="153"/>
      <c r="V38" s="44">
        <f>T38*30</f>
        <v>0</v>
      </c>
      <c r="W38" s="162"/>
      <c r="X38" s="163"/>
    </row>
    <row r="39" spans="1:39" ht="13.5" thickBot="1" x14ac:dyDescent="0.25">
      <c r="A39" s="228" t="s">
        <v>58</v>
      </c>
      <c r="B39" s="229"/>
      <c r="C39" s="229"/>
      <c r="D39" s="229"/>
      <c r="E39" s="229"/>
      <c r="F39" s="229"/>
      <c r="G39" s="229"/>
      <c r="H39" s="229"/>
      <c r="I39" s="229"/>
      <c r="J39" s="229"/>
      <c r="K39" s="229"/>
      <c r="L39" s="230"/>
      <c r="M39" s="230"/>
      <c r="N39" s="230"/>
      <c r="O39" s="230"/>
      <c r="P39" s="230"/>
      <c r="Q39" s="230"/>
      <c r="R39" s="230"/>
      <c r="S39" s="231"/>
      <c r="T39" s="226">
        <f>IF(T38=0,0,1)</f>
        <v>0</v>
      </c>
      <c r="U39" s="227"/>
      <c r="V39" s="44">
        <f>T39*17</f>
        <v>0</v>
      </c>
      <c r="W39" s="170"/>
      <c r="X39" s="171"/>
      <c r="Z39" s="42"/>
    </row>
    <row r="40" spans="1:39" ht="12.75" customHeight="1" thickBot="1" x14ac:dyDescent="0.25">
      <c r="A40" s="238" t="s">
        <v>59</v>
      </c>
      <c r="B40" s="238"/>
      <c r="C40" s="238"/>
      <c r="D40" s="238"/>
      <c r="E40" s="238"/>
      <c r="F40" s="238"/>
      <c r="G40" s="238"/>
      <c r="H40" s="238"/>
      <c r="I40" s="238"/>
      <c r="J40" s="238"/>
      <c r="K40" s="238"/>
      <c r="L40" s="26"/>
      <c r="M40" s="224" t="s">
        <v>10</v>
      </c>
      <c r="N40" s="225"/>
      <c r="O40" s="225"/>
      <c r="P40" s="225"/>
      <c r="Q40" s="225"/>
      <c r="R40" s="225"/>
      <c r="S40" s="225"/>
      <c r="T40" s="180">
        <v>0</v>
      </c>
      <c r="U40" s="181"/>
      <c r="V40" s="44">
        <f>65*T40</f>
        <v>0</v>
      </c>
      <c r="W40" s="172"/>
      <c r="X40" s="173"/>
    </row>
    <row r="41" spans="1:39" s="36" customFormat="1" ht="12.75" customHeight="1" thickBot="1" x14ac:dyDescent="0.25">
      <c r="A41" s="234" t="s">
        <v>42</v>
      </c>
      <c r="B41" s="235"/>
      <c r="C41" s="235"/>
      <c r="D41" s="235"/>
      <c r="E41" s="235"/>
      <c r="F41" s="235"/>
      <c r="G41" s="235"/>
      <c r="H41" s="235"/>
      <c r="I41" s="235"/>
      <c r="J41" s="235"/>
      <c r="K41" s="235"/>
      <c r="L41" s="235"/>
      <c r="M41" s="235"/>
      <c r="N41" s="236"/>
      <c r="O41" s="236"/>
      <c r="P41" s="236"/>
      <c r="Q41" s="236"/>
      <c r="R41" s="236"/>
      <c r="S41" s="237"/>
      <c r="T41" s="232"/>
      <c r="U41" s="233"/>
      <c r="V41" s="43"/>
      <c r="W41" s="172"/>
      <c r="X41" s="173"/>
      <c r="Z41" s="37"/>
      <c r="AA41" s="37"/>
      <c r="AB41" s="37"/>
      <c r="AC41" s="37"/>
      <c r="AD41" s="37"/>
      <c r="AE41" s="37"/>
      <c r="AF41" s="37"/>
      <c r="AG41" s="37"/>
      <c r="AH41" s="37"/>
      <c r="AI41" s="37"/>
      <c r="AJ41" s="37"/>
      <c r="AK41" s="37"/>
      <c r="AL41" s="37"/>
      <c r="AM41" s="37"/>
    </row>
    <row r="42" spans="1:39" ht="13.5" customHeight="1" thickBot="1" x14ac:dyDescent="0.25">
      <c r="A42" s="143" t="s">
        <v>63</v>
      </c>
      <c r="B42" s="144"/>
      <c r="C42" s="144"/>
      <c r="D42" s="144"/>
      <c r="E42" s="144"/>
      <c r="F42" s="144"/>
      <c r="G42" s="144"/>
      <c r="H42" s="144"/>
      <c r="I42" s="144"/>
      <c r="J42" s="144"/>
      <c r="K42" s="144"/>
      <c r="L42" s="144"/>
      <c r="M42" s="144"/>
      <c r="N42" s="144"/>
      <c r="O42" s="144"/>
      <c r="P42" s="144"/>
      <c r="Q42" s="142" t="s">
        <v>11</v>
      </c>
      <c r="R42" s="142"/>
      <c r="S42" s="142"/>
      <c r="T42" s="142"/>
      <c r="U42" s="142"/>
      <c r="V42" s="141">
        <f>SUM(V38:V41)</f>
        <v>0</v>
      </c>
      <c r="W42" s="174"/>
      <c r="X42" s="175"/>
    </row>
    <row r="43" spans="1:39" x14ac:dyDescent="0.2">
      <c r="A43" s="27" t="s">
        <v>13</v>
      </c>
    </row>
    <row r="44" spans="1:39" s="27" customFormat="1" ht="12.75" customHeight="1" x14ac:dyDescent="0.2">
      <c r="A44" s="67"/>
      <c r="B44" s="67"/>
      <c r="C44" s="67"/>
      <c r="D44" s="67"/>
      <c r="E44" s="67"/>
      <c r="F44" s="247" t="s">
        <v>49</v>
      </c>
      <c r="G44" s="248"/>
      <c r="H44" s="248"/>
      <c r="I44" s="248"/>
      <c r="J44" s="248"/>
      <c r="K44" s="248"/>
      <c r="L44" s="248"/>
      <c r="M44" s="248"/>
      <c r="N44" s="248"/>
      <c r="O44" s="248"/>
      <c r="P44" s="248"/>
      <c r="Q44" s="248"/>
      <c r="R44" s="248"/>
      <c r="S44" s="248"/>
      <c r="T44" s="248"/>
      <c r="U44" s="248"/>
      <c r="V44" s="248"/>
      <c r="W44" s="248"/>
      <c r="X44" s="249"/>
      <c r="Y44" s="28"/>
      <c r="Z44" s="30"/>
      <c r="AA44" s="30"/>
      <c r="AB44" s="30"/>
      <c r="AC44" s="30"/>
      <c r="AD44" s="30"/>
      <c r="AE44" s="30"/>
      <c r="AF44" s="30"/>
      <c r="AG44" s="30"/>
      <c r="AH44" s="30"/>
      <c r="AI44" s="30"/>
      <c r="AJ44" s="30"/>
      <c r="AK44" s="30"/>
      <c r="AL44" s="30"/>
      <c r="AM44" s="30"/>
    </row>
    <row r="45" spans="1:39" s="39" customFormat="1" ht="13.5" customHeight="1" x14ac:dyDescent="0.2">
      <c r="A45" s="42"/>
      <c r="B45" s="42"/>
      <c r="C45" s="42"/>
      <c r="D45" s="42"/>
      <c r="E45" s="42"/>
      <c r="F45" s="250"/>
      <c r="G45" s="251"/>
      <c r="H45" s="251"/>
      <c r="I45" s="251"/>
      <c r="J45" s="251"/>
      <c r="K45" s="251"/>
      <c r="L45" s="251"/>
      <c r="M45" s="251"/>
      <c r="N45" s="251"/>
      <c r="O45" s="251"/>
      <c r="P45" s="251"/>
      <c r="Q45" s="251"/>
      <c r="R45" s="251"/>
      <c r="S45" s="251"/>
      <c r="T45" s="251"/>
      <c r="U45" s="251"/>
      <c r="V45" s="251"/>
      <c r="W45" s="251"/>
      <c r="X45" s="252"/>
      <c r="Z45" s="40"/>
      <c r="AA45" s="40"/>
      <c r="AB45" s="40"/>
      <c r="AC45" s="40"/>
      <c r="AD45" s="40"/>
      <c r="AE45" s="40"/>
      <c r="AF45" s="40"/>
      <c r="AG45" s="40"/>
      <c r="AH45" s="40"/>
      <c r="AI45" s="40"/>
      <c r="AJ45" s="40"/>
      <c r="AK45" s="40"/>
      <c r="AL45" s="40"/>
      <c r="AM45" s="40"/>
    </row>
    <row r="46" spans="1:39" s="19" customFormat="1" x14ac:dyDescent="0.2">
      <c r="A46" s="42"/>
      <c r="B46" s="42"/>
      <c r="C46" s="42"/>
      <c r="D46" s="42"/>
      <c r="E46" s="42"/>
      <c r="F46" s="42"/>
      <c r="G46" s="42"/>
      <c r="H46" s="42"/>
      <c r="I46" s="42"/>
      <c r="J46" s="42"/>
      <c r="K46" s="42"/>
      <c r="L46" s="42"/>
      <c r="M46" s="42"/>
      <c r="N46" s="42"/>
      <c r="O46" s="42"/>
      <c r="P46" s="42"/>
      <c r="Q46" s="42"/>
      <c r="R46" s="42"/>
      <c r="S46" s="42"/>
      <c r="T46" s="42"/>
      <c r="U46" s="42"/>
      <c r="V46" s="42"/>
      <c r="W46" s="42"/>
      <c r="X46" s="42"/>
      <c r="Z46" s="38"/>
      <c r="AA46" s="38"/>
      <c r="AB46" s="38"/>
      <c r="AC46" s="38"/>
      <c r="AD46" s="38"/>
      <c r="AE46" s="38"/>
      <c r="AF46" s="38"/>
      <c r="AG46" s="38"/>
      <c r="AH46" s="38"/>
      <c r="AI46" s="38"/>
      <c r="AJ46" s="38"/>
      <c r="AK46" s="38"/>
      <c r="AL46" s="38"/>
      <c r="AM46" s="38"/>
    </row>
    <row r="54" spans="9:9" x14ac:dyDescent="0.2">
      <c r="I54" s="41"/>
    </row>
  </sheetData>
  <mergeCells count="132">
    <mergeCell ref="F44:X45"/>
    <mergeCell ref="U31:W31"/>
    <mergeCell ref="U21:W21"/>
    <mergeCell ref="H22:J22"/>
    <mergeCell ref="W6:X8"/>
    <mergeCell ref="Q9:X9"/>
    <mergeCell ref="I10:M10"/>
    <mergeCell ref="S10:X10"/>
    <mergeCell ref="X15:X16"/>
    <mergeCell ref="T15:T16"/>
    <mergeCell ref="K15:K16"/>
    <mergeCell ref="M15:M16"/>
    <mergeCell ref="H15:J16"/>
    <mergeCell ref="U15:W16"/>
    <mergeCell ref="A12:X12"/>
    <mergeCell ref="F15:F16"/>
    <mergeCell ref="N10:Q10"/>
    <mergeCell ref="G15:G16"/>
    <mergeCell ref="N15:P16"/>
    <mergeCell ref="R15:R16"/>
    <mergeCell ref="S15:S16"/>
    <mergeCell ref="Q15:Q16"/>
    <mergeCell ref="A13:X13"/>
    <mergeCell ref="A14:X14"/>
    <mergeCell ref="M40:S40"/>
    <mergeCell ref="T39:U39"/>
    <mergeCell ref="A39:S39"/>
    <mergeCell ref="T41:U41"/>
    <mergeCell ref="A41:S41"/>
    <mergeCell ref="A40:K40"/>
    <mergeCell ref="C20:D20"/>
    <mergeCell ref="D15:D16"/>
    <mergeCell ref="C33:D33"/>
    <mergeCell ref="C22:D22"/>
    <mergeCell ref="C23:D23"/>
    <mergeCell ref="C24:D24"/>
    <mergeCell ref="C25:D25"/>
    <mergeCell ref="C26:D26"/>
    <mergeCell ref="C27:D27"/>
    <mergeCell ref="H30:J30"/>
    <mergeCell ref="A38:K38"/>
    <mergeCell ref="B17:B36"/>
    <mergeCell ref="H17:J17"/>
    <mergeCell ref="H34:J34"/>
    <mergeCell ref="H18:J18"/>
    <mergeCell ref="U18:W18"/>
    <mergeCell ref="U19:W19"/>
    <mergeCell ref="C17:D17"/>
    <mergeCell ref="C18:D18"/>
    <mergeCell ref="C19:D19"/>
    <mergeCell ref="U35:W35"/>
    <mergeCell ref="N17:N20"/>
    <mergeCell ref="U17:W17"/>
    <mergeCell ref="C32:D32"/>
    <mergeCell ref="C21:D21"/>
    <mergeCell ref="U20:W20"/>
    <mergeCell ref="H19:J19"/>
    <mergeCell ref="U23:W23"/>
    <mergeCell ref="H20:J20"/>
    <mergeCell ref="H29:J29"/>
    <mergeCell ref="H31:J31"/>
    <mergeCell ref="C29:D29"/>
    <mergeCell ref="C30:D30"/>
    <mergeCell ref="C31:D31"/>
    <mergeCell ref="A1:C4"/>
    <mergeCell ref="D1:D4"/>
    <mergeCell ref="A5:X5"/>
    <mergeCell ref="A6:C6"/>
    <mergeCell ref="D6:M6"/>
    <mergeCell ref="G1:G4"/>
    <mergeCell ref="N6:P6"/>
    <mergeCell ref="T1:T4"/>
    <mergeCell ref="A9:C9"/>
    <mergeCell ref="D9:M9"/>
    <mergeCell ref="S6:U6"/>
    <mergeCell ref="S7:U7"/>
    <mergeCell ref="A7:C7"/>
    <mergeCell ref="Q8:U8"/>
    <mergeCell ref="N7:P7"/>
    <mergeCell ref="N8:P8"/>
    <mergeCell ref="D7:M7"/>
    <mergeCell ref="D8:M8"/>
    <mergeCell ref="A8:C8"/>
    <mergeCell ref="N9:P9"/>
    <mergeCell ref="A15:A16"/>
    <mergeCell ref="B15:C16"/>
    <mergeCell ref="T40:U40"/>
    <mergeCell ref="A10:B10"/>
    <mergeCell ref="C10:G10"/>
    <mergeCell ref="A11:X11"/>
    <mergeCell ref="P17:Q17"/>
    <mergeCell ref="P21:Q21"/>
    <mergeCell ref="P25:Q25"/>
    <mergeCell ref="P29:Q29"/>
    <mergeCell ref="P33:Q33"/>
    <mergeCell ref="C28:D28"/>
    <mergeCell ref="H23:J23"/>
    <mergeCell ref="U24:W24"/>
    <mergeCell ref="U25:W25"/>
    <mergeCell ref="H26:J26"/>
    <mergeCell ref="H25:J25"/>
    <mergeCell ref="U28:W28"/>
    <mergeCell ref="U29:W29"/>
    <mergeCell ref="U32:W32"/>
    <mergeCell ref="U30:W30"/>
    <mergeCell ref="N29:N32"/>
    <mergeCell ref="H32:J32"/>
    <mergeCell ref="N25:N28"/>
    <mergeCell ref="Q42:U42"/>
    <mergeCell ref="A42:P42"/>
    <mergeCell ref="H33:J33"/>
    <mergeCell ref="H24:J24"/>
    <mergeCell ref="U33:W33"/>
    <mergeCell ref="U34:W34"/>
    <mergeCell ref="T38:U38"/>
    <mergeCell ref="H36:J36"/>
    <mergeCell ref="U36:W36"/>
    <mergeCell ref="A37:I37"/>
    <mergeCell ref="N33:N36"/>
    <mergeCell ref="W38:X38"/>
    <mergeCell ref="C34:D34"/>
    <mergeCell ref="C35:D35"/>
    <mergeCell ref="M38:S38"/>
    <mergeCell ref="H35:J35"/>
    <mergeCell ref="N21:N24"/>
    <mergeCell ref="U26:W26"/>
    <mergeCell ref="H28:J28"/>
    <mergeCell ref="U27:W27"/>
    <mergeCell ref="C36:D36"/>
    <mergeCell ref="W39:X42"/>
    <mergeCell ref="H21:J21"/>
    <mergeCell ref="H27:J27"/>
  </mergeCells>
  <phoneticPr fontId="0" type="noConversion"/>
  <printOptions horizontalCentered="1"/>
  <pageMargins left="0.15748031496062992" right="0.15748031496062992" top="0.19685039370078741" bottom="0" header="0" footer="0"/>
  <pageSetup paperSize="9" scale="68"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M54"/>
  <sheetViews>
    <sheetView workbookViewId="0">
      <selection activeCell="S7" sqref="S7:U7"/>
    </sheetView>
  </sheetViews>
  <sheetFormatPr baseColWidth="10" defaultColWidth="9.140625" defaultRowHeight="12.75" x14ac:dyDescent="0.2"/>
  <cols>
    <col min="1" max="1" width="3.28515625" style="69" customWidth="1"/>
    <col min="2" max="2" width="3.140625" style="69" bestFit="1" customWidth="1"/>
    <col min="3" max="3" width="5.28515625" style="69" customWidth="1"/>
    <col min="4" max="4" width="6.42578125" style="69" customWidth="1"/>
    <col min="5" max="5" width="5.7109375" style="69" hidden="1" customWidth="1"/>
    <col min="6" max="7" width="5.7109375" style="69" customWidth="1"/>
    <col min="8" max="8" width="9.140625" style="69" customWidth="1"/>
    <col min="9" max="9" width="17.28515625" style="69" customWidth="1"/>
    <col min="10" max="10" width="8.5703125" style="69" customWidth="1"/>
    <col min="11" max="11" width="8.140625" style="69" customWidth="1"/>
    <col min="12" max="12" width="0.5703125" style="69" customWidth="1"/>
    <col min="13" max="13" width="3.5703125" style="70" bestFit="1" customWidth="1"/>
    <col min="14" max="14" width="3.7109375" style="69" customWidth="1"/>
    <col min="15" max="15" width="3.28515625" style="69" customWidth="1"/>
    <col min="16" max="16" width="5.28515625" style="69" customWidth="1"/>
    <col min="17" max="17" width="6.42578125" style="69" customWidth="1"/>
    <col min="18" max="18" width="5.85546875" style="69" hidden="1" customWidth="1"/>
    <col min="19" max="20" width="5.7109375" style="69" customWidth="1"/>
    <col min="21" max="21" width="9.140625" style="69" customWidth="1"/>
    <col min="22" max="22" width="13.42578125" style="69" customWidth="1"/>
    <col min="23" max="23" width="12.28515625" style="69" customWidth="1"/>
    <col min="24" max="24" width="8.5703125" style="69" customWidth="1"/>
    <col min="25" max="25" width="9.140625" style="69" customWidth="1"/>
    <col min="26" max="26" width="9.140625" style="73" customWidth="1"/>
    <col min="27" max="36" width="3.5703125" style="73" customWidth="1"/>
    <col min="37" max="38" width="1.28515625" style="73" customWidth="1"/>
    <col min="39" max="39" width="9.140625" style="73" customWidth="1"/>
    <col min="40" max="16384" width="9.140625" style="69"/>
  </cols>
  <sheetData>
    <row r="1" spans="1:39" x14ac:dyDescent="0.2">
      <c r="A1" s="293"/>
      <c r="B1" s="293"/>
      <c r="C1" s="293"/>
      <c r="D1" s="295"/>
      <c r="E1" s="68"/>
      <c r="F1" s="68"/>
      <c r="G1" s="295"/>
      <c r="H1" s="68"/>
      <c r="I1" s="68"/>
      <c r="T1" s="295"/>
      <c r="Z1" s="69"/>
      <c r="AA1" s="69"/>
      <c r="AB1" s="69"/>
      <c r="AC1" s="69"/>
      <c r="AD1" s="69"/>
      <c r="AE1" s="69"/>
      <c r="AF1" s="69"/>
      <c r="AG1" s="69"/>
      <c r="AH1" s="69"/>
      <c r="AI1" s="69"/>
      <c r="AJ1" s="69"/>
      <c r="AK1" s="69"/>
      <c r="AL1" s="69"/>
      <c r="AM1" s="69"/>
    </row>
    <row r="2" spans="1:39" x14ac:dyDescent="0.2">
      <c r="A2" s="293"/>
      <c r="B2" s="293"/>
      <c r="C2" s="293"/>
      <c r="D2" s="295"/>
      <c r="E2" s="68"/>
      <c r="F2" s="68"/>
      <c r="G2" s="295"/>
      <c r="H2" s="68"/>
      <c r="T2" s="295"/>
      <c r="Z2" s="69"/>
      <c r="AA2" s="69"/>
      <c r="AB2" s="69"/>
      <c r="AC2" s="69"/>
      <c r="AD2" s="69"/>
      <c r="AE2" s="69"/>
      <c r="AF2" s="69"/>
      <c r="AG2" s="69"/>
      <c r="AH2" s="69"/>
      <c r="AI2" s="69"/>
      <c r="AJ2" s="69"/>
      <c r="AK2" s="69"/>
      <c r="AL2" s="69"/>
      <c r="AM2" s="69"/>
    </row>
    <row r="3" spans="1:39" x14ac:dyDescent="0.2">
      <c r="A3" s="293"/>
      <c r="B3" s="293"/>
      <c r="C3" s="293"/>
      <c r="D3" s="295"/>
      <c r="E3" s="68"/>
      <c r="F3" s="68"/>
      <c r="G3" s="295"/>
      <c r="H3" s="68"/>
      <c r="I3" s="68"/>
      <c r="T3" s="295"/>
      <c r="X3" s="71"/>
      <c r="Z3" s="69"/>
      <c r="AA3" s="69"/>
      <c r="AB3" s="69"/>
      <c r="AC3" s="69"/>
      <c r="AD3" s="69"/>
      <c r="AE3" s="69"/>
      <c r="AF3" s="69"/>
      <c r="AG3" s="69"/>
      <c r="AH3" s="69"/>
      <c r="AI3" s="69"/>
      <c r="AJ3" s="69"/>
      <c r="AK3" s="69"/>
      <c r="AL3" s="69"/>
      <c r="AM3" s="69"/>
    </row>
    <row r="4" spans="1:39" ht="18.75" customHeight="1" thickBot="1" x14ac:dyDescent="0.25">
      <c r="A4" s="294"/>
      <c r="B4" s="294"/>
      <c r="C4" s="294"/>
      <c r="D4" s="296"/>
      <c r="E4" s="72"/>
      <c r="F4" s="72"/>
      <c r="G4" s="296"/>
      <c r="H4" s="72"/>
      <c r="I4" s="72"/>
      <c r="T4" s="296"/>
      <c r="Z4" s="69"/>
      <c r="AA4" s="69"/>
      <c r="AB4" s="69"/>
      <c r="AC4" s="69"/>
      <c r="AD4" s="69"/>
      <c r="AE4" s="69"/>
      <c r="AF4" s="69"/>
      <c r="AG4" s="69"/>
      <c r="AH4" s="69"/>
      <c r="AI4" s="69"/>
      <c r="AJ4" s="69"/>
      <c r="AK4" s="69"/>
      <c r="AL4" s="69"/>
      <c r="AM4" s="69"/>
    </row>
    <row r="5" spans="1:39" ht="13.5" thickBot="1" x14ac:dyDescent="0.25">
      <c r="A5" s="297" t="s">
        <v>32</v>
      </c>
      <c r="B5" s="298"/>
      <c r="C5" s="298"/>
      <c r="D5" s="298"/>
      <c r="E5" s="298"/>
      <c r="F5" s="298"/>
      <c r="G5" s="298"/>
      <c r="H5" s="298"/>
      <c r="I5" s="298"/>
      <c r="J5" s="298"/>
      <c r="K5" s="298"/>
      <c r="L5" s="298"/>
      <c r="M5" s="298"/>
      <c r="N5" s="298"/>
      <c r="O5" s="298"/>
      <c r="P5" s="298"/>
      <c r="Q5" s="298"/>
      <c r="R5" s="298"/>
      <c r="S5" s="298"/>
      <c r="T5" s="298"/>
      <c r="U5" s="298"/>
      <c r="V5" s="298"/>
      <c r="W5" s="298"/>
      <c r="X5" s="299"/>
    </row>
    <row r="6" spans="1:39" ht="13.5" thickBot="1" x14ac:dyDescent="0.25">
      <c r="A6" s="300" t="s">
        <v>38</v>
      </c>
      <c r="B6" s="301"/>
      <c r="C6" s="301"/>
      <c r="D6" s="302" t="s">
        <v>15</v>
      </c>
      <c r="E6" s="302"/>
      <c r="F6" s="302"/>
      <c r="G6" s="302"/>
      <c r="H6" s="302"/>
      <c r="I6" s="302"/>
      <c r="J6" s="302"/>
      <c r="K6" s="302"/>
      <c r="L6" s="302"/>
      <c r="M6" s="303"/>
      <c r="N6" s="304" t="s">
        <v>12</v>
      </c>
      <c r="O6" s="305"/>
      <c r="P6" s="305"/>
      <c r="Q6" s="74" t="s">
        <v>40</v>
      </c>
      <c r="R6" s="75"/>
      <c r="S6" s="306"/>
      <c r="T6" s="307"/>
      <c r="U6" s="308"/>
      <c r="V6" s="76" t="s">
        <v>22</v>
      </c>
      <c r="W6" s="309">
        <v>1956</v>
      </c>
      <c r="X6" s="310"/>
    </row>
    <row r="7" spans="1:39" ht="13.5" thickBot="1" x14ac:dyDescent="0.25">
      <c r="A7" s="280" t="s">
        <v>24</v>
      </c>
      <c r="B7" s="281"/>
      <c r="C7" s="281"/>
      <c r="D7" s="282"/>
      <c r="E7" s="282"/>
      <c r="F7" s="282"/>
      <c r="G7" s="282"/>
      <c r="H7" s="282"/>
      <c r="I7" s="282"/>
      <c r="J7" s="282"/>
      <c r="K7" s="282"/>
      <c r="L7" s="282"/>
      <c r="M7" s="283"/>
      <c r="N7" s="284" t="s">
        <v>23</v>
      </c>
      <c r="O7" s="285"/>
      <c r="P7" s="285"/>
      <c r="Q7" s="77" t="s">
        <v>40</v>
      </c>
      <c r="R7" s="78"/>
      <c r="S7" s="286"/>
      <c r="T7" s="287"/>
      <c r="U7" s="288"/>
      <c r="V7" s="76" t="s">
        <v>21</v>
      </c>
      <c r="W7" s="311"/>
      <c r="X7" s="312"/>
      <c r="Z7" s="73" t="str">
        <f>CONCATENATE(W7)</f>
        <v/>
      </c>
    </row>
    <row r="8" spans="1:39" x14ac:dyDescent="0.2">
      <c r="A8" s="280" t="s">
        <v>27</v>
      </c>
      <c r="B8" s="289"/>
      <c r="C8" s="289"/>
      <c r="D8" s="282"/>
      <c r="E8" s="282"/>
      <c r="F8" s="282"/>
      <c r="G8" s="282"/>
      <c r="H8" s="282"/>
      <c r="I8" s="282"/>
      <c r="J8" s="282"/>
      <c r="K8" s="282"/>
      <c r="L8" s="282"/>
      <c r="M8" s="283"/>
      <c r="N8" s="284" t="s">
        <v>7</v>
      </c>
      <c r="O8" s="285"/>
      <c r="P8" s="285"/>
      <c r="Q8" s="290"/>
      <c r="R8" s="291"/>
      <c r="S8" s="291"/>
      <c r="T8" s="291"/>
      <c r="U8" s="292"/>
      <c r="V8" s="76" t="s">
        <v>35</v>
      </c>
      <c r="W8" s="313"/>
      <c r="X8" s="314"/>
    </row>
    <row r="9" spans="1:39" ht="13.5" thickBot="1" x14ac:dyDescent="0.25">
      <c r="A9" s="280" t="s">
        <v>25</v>
      </c>
      <c r="B9" s="289"/>
      <c r="C9" s="289"/>
      <c r="D9" s="282"/>
      <c r="E9" s="282"/>
      <c r="F9" s="282"/>
      <c r="G9" s="282"/>
      <c r="H9" s="282"/>
      <c r="I9" s="282"/>
      <c r="J9" s="282"/>
      <c r="K9" s="282"/>
      <c r="L9" s="282"/>
      <c r="M9" s="283"/>
      <c r="N9" s="315" t="s">
        <v>7</v>
      </c>
      <c r="O9" s="316"/>
      <c r="P9" s="316"/>
      <c r="Q9" s="317" t="e">
        <f>IF(W6="","",VLOOKUP($W6,#REF!,9,FALSE))</f>
        <v>#REF!</v>
      </c>
      <c r="R9" s="318"/>
      <c r="S9" s="318"/>
      <c r="T9" s="318"/>
      <c r="U9" s="318"/>
      <c r="V9" s="318"/>
      <c r="W9" s="318"/>
      <c r="X9" s="319"/>
    </row>
    <row r="10" spans="1:39" ht="13.5" thickBot="1" x14ac:dyDescent="0.25">
      <c r="A10" s="320" t="s">
        <v>39</v>
      </c>
      <c r="B10" s="321"/>
      <c r="C10" s="322"/>
      <c r="D10" s="323"/>
      <c r="E10" s="323"/>
      <c r="F10" s="323"/>
      <c r="G10" s="324"/>
      <c r="H10" s="79" t="s">
        <v>26</v>
      </c>
      <c r="I10" s="322"/>
      <c r="J10" s="323"/>
      <c r="K10" s="323"/>
      <c r="L10" s="323"/>
      <c r="M10" s="324"/>
      <c r="N10" s="325" t="s">
        <v>33</v>
      </c>
      <c r="O10" s="326"/>
      <c r="P10" s="326"/>
      <c r="Q10" s="326"/>
      <c r="R10" s="80"/>
      <c r="S10" s="327" t="s">
        <v>16</v>
      </c>
      <c r="T10" s="328"/>
      <c r="U10" s="328"/>
      <c r="V10" s="328"/>
      <c r="W10" s="328"/>
      <c r="X10" s="329"/>
    </row>
    <row r="11" spans="1:39" ht="14.25" thickTop="1" thickBot="1" x14ac:dyDescent="0.25">
      <c r="A11" s="187" t="s">
        <v>55</v>
      </c>
      <c r="B11" s="330"/>
      <c r="C11" s="330"/>
      <c r="D11" s="330"/>
      <c r="E11" s="330"/>
      <c r="F11" s="330"/>
      <c r="G11" s="330"/>
      <c r="H11" s="330"/>
      <c r="I11" s="330"/>
      <c r="J11" s="330"/>
      <c r="K11" s="330"/>
      <c r="L11" s="330"/>
      <c r="M11" s="330"/>
      <c r="N11" s="330"/>
      <c r="O11" s="330"/>
      <c r="P11" s="330"/>
      <c r="Q11" s="330"/>
      <c r="R11" s="330"/>
      <c r="S11" s="330"/>
      <c r="T11" s="330"/>
      <c r="U11" s="330"/>
      <c r="V11" s="330"/>
      <c r="W11" s="330"/>
      <c r="X11" s="331"/>
    </row>
    <row r="12" spans="1:39" ht="14.25" customHeight="1" thickTop="1" thickBot="1" x14ac:dyDescent="0.25">
      <c r="A12" s="187" t="s">
        <v>56</v>
      </c>
      <c r="B12" s="330"/>
      <c r="C12" s="330"/>
      <c r="D12" s="330"/>
      <c r="E12" s="330"/>
      <c r="F12" s="330"/>
      <c r="G12" s="330"/>
      <c r="H12" s="330"/>
      <c r="I12" s="330"/>
      <c r="J12" s="330"/>
      <c r="K12" s="330"/>
      <c r="L12" s="330"/>
      <c r="M12" s="330"/>
      <c r="N12" s="330"/>
      <c r="O12" s="330"/>
      <c r="P12" s="330"/>
      <c r="Q12" s="330"/>
      <c r="R12" s="330"/>
      <c r="S12" s="330"/>
      <c r="T12" s="330"/>
      <c r="U12" s="330"/>
      <c r="V12" s="330"/>
      <c r="W12" s="330"/>
      <c r="X12" s="331"/>
      <c r="Z12" s="69"/>
      <c r="AA12" s="69"/>
      <c r="AB12" s="69"/>
      <c r="AC12" s="69"/>
      <c r="AD12" s="69"/>
      <c r="AE12" s="69"/>
      <c r="AF12" s="69"/>
      <c r="AG12" s="69"/>
      <c r="AH12" s="69"/>
      <c r="AI12" s="69"/>
      <c r="AJ12" s="69"/>
      <c r="AK12" s="69"/>
      <c r="AL12" s="69"/>
      <c r="AM12" s="69"/>
    </row>
    <row r="13" spans="1:39" ht="13.5" customHeight="1" thickTop="1" thickBot="1" x14ac:dyDescent="0.25">
      <c r="A13" s="187" t="s">
        <v>57</v>
      </c>
      <c r="B13" s="330"/>
      <c r="C13" s="330"/>
      <c r="D13" s="330"/>
      <c r="E13" s="330"/>
      <c r="F13" s="330"/>
      <c r="G13" s="330"/>
      <c r="H13" s="330"/>
      <c r="I13" s="330"/>
      <c r="J13" s="330"/>
      <c r="K13" s="330"/>
      <c r="L13" s="330"/>
      <c r="M13" s="330"/>
      <c r="N13" s="330"/>
      <c r="O13" s="330"/>
      <c r="P13" s="330"/>
      <c r="Q13" s="330"/>
      <c r="R13" s="330"/>
      <c r="S13" s="330"/>
      <c r="T13" s="330"/>
      <c r="U13" s="330"/>
      <c r="V13" s="330"/>
      <c r="W13" s="330"/>
      <c r="X13" s="331"/>
    </row>
    <row r="14" spans="1:39" ht="13.5" customHeight="1" thickTop="1" thickBot="1" x14ac:dyDescent="0.25">
      <c r="A14" s="332" t="s">
        <v>41</v>
      </c>
      <c r="B14" s="330"/>
      <c r="C14" s="330"/>
      <c r="D14" s="330"/>
      <c r="E14" s="330"/>
      <c r="F14" s="330"/>
      <c r="G14" s="330"/>
      <c r="H14" s="330"/>
      <c r="I14" s="330"/>
      <c r="J14" s="330"/>
      <c r="K14" s="330"/>
      <c r="L14" s="330"/>
      <c r="M14" s="330"/>
      <c r="N14" s="330"/>
      <c r="O14" s="330"/>
      <c r="P14" s="330"/>
      <c r="Q14" s="330"/>
      <c r="R14" s="330"/>
      <c r="S14" s="330"/>
      <c r="T14" s="330"/>
      <c r="U14" s="330"/>
      <c r="V14" s="330"/>
      <c r="W14" s="330"/>
      <c r="X14" s="331"/>
    </row>
    <row r="15" spans="1:39" ht="15" customHeight="1" thickTop="1" x14ac:dyDescent="0.2">
      <c r="A15" s="333" t="s">
        <v>1</v>
      </c>
      <c r="B15" s="335" t="s">
        <v>20</v>
      </c>
      <c r="C15" s="335"/>
      <c r="D15" s="337" t="s">
        <v>14</v>
      </c>
      <c r="E15" s="81"/>
      <c r="F15" s="337" t="s">
        <v>52</v>
      </c>
      <c r="G15" s="340" t="s">
        <v>19</v>
      </c>
      <c r="H15" s="342" t="s">
        <v>48</v>
      </c>
      <c r="I15" s="342"/>
      <c r="J15" s="342"/>
      <c r="K15" s="344" t="s">
        <v>9</v>
      </c>
      <c r="L15" s="82"/>
      <c r="M15" s="333" t="s">
        <v>1</v>
      </c>
      <c r="N15" s="361" t="s">
        <v>28</v>
      </c>
      <c r="O15" s="362"/>
      <c r="P15" s="363"/>
      <c r="Q15" s="337" t="s">
        <v>29</v>
      </c>
      <c r="R15" s="337" t="s">
        <v>8</v>
      </c>
      <c r="S15" s="337" t="s">
        <v>53</v>
      </c>
      <c r="T15" s="340" t="s">
        <v>31</v>
      </c>
      <c r="U15" s="342" t="s">
        <v>48</v>
      </c>
      <c r="V15" s="342"/>
      <c r="W15" s="342"/>
      <c r="X15" s="344" t="s">
        <v>9</v>
      </c>
    </row>
    <row r="16" spans="1:39" ht="19.5" customHeight="1" thickBot="1" x14ac:dyDescent="0.25">
      <c r="A16" s="334"/>
      <c r="B16" s="336"/>
      <c r="C16" s="336"/>
      <c r="D16" s="338"/>
      <c r="E16" s="83"/>
      <c r="F16" s="339"/>
      <c r="G16" s="341"/>
      <c r="H16" s="343"/>
      <c r="I16" s="343"/>
      <c r="J16" s="343"/>
      <c r="K16" s="345"/>
      <c r="L16" s="72"/>
      <c r="M16" s="334"/>
      <c r="N16" s="364"/>
      <c r="O16" s="365"/>
      <c r="P16" s="366"/>
      <c r="Q16" s="338"/>
      <c r="R16" s="339"/>
      <c r="S16" s="339"/>
      <c r="T16" s="341"/>
      <c r="U16" s="343"/>
      <c r="V16" s="343"/>
      <c r="W16" s="343"/>
      <c r="X16" s="345"/>
    </row>
    <row r="17" spans="1:39" x14ac:dyDescent="0.2">
      <c r="A17" s="84">
        <v>1</v>
      </c>
      <c r="B17" s="346" t="s">
        <v>54</v>
      </c>
      <c r="C17" s="349" t="s">
        <v>46</v>
      </c>
      <c r="D17" s="350"/>
      <c r="E17" s="85" t="str">
        <f t="shared" ref="E17:E36" si="0">IF(C17="e",""," ")</f>
        <v xml:space="preserve"> </v>
      </c>
      <c r="F17" s="86">
        <v>33</v>
      </c>
      <c r="G17" s="87">
        <v>2017</v>
      </c>
      <c r="H17" s="351" t="e">
        <f>IF(C17="","",VLOOKUP(C17,#REF!,3,FALSE))</f>
        <v>#REF!</v>
      </c>
      <c r="I17" s="351"/>
      <c r="J17" s="351"/>
      <c r="K17" s="88"/>
      <c r="M17" s="89">
        <v>1</v>
      </c>
      <c r="N17" s="352" t="s">
        <v>2</v>
      </c>
      <c r="O17" s="90" t="s">
        <v>3</v>
      </c>
      <c r="P17" s="355" t="s">
        <v>47</v>
      </c>
      <c r="Q17" s="350"/>
      <c r="R17" s="91" t="str">
        <f>IF(P17="e",""," ")</f>
        <v xml:space="preserve"> </v>
      </c>
      <c r="S17" s="92">
        <v>33</v>
      </c>
      <c r="T17" s="87">
        <v>2017</v>
      </c>
      <c r="U17" s="356" t="e">
        <f>IF(P17="","",VLOOKUP(P17,#REF!,2,FALSE))</f>
        <v>#REF!</v>
      </c>
      <c r="V17" s="357"/>
      <c r="W17" s="358"/>
      <c r="X17" s="93"/>
      <c r="Z17" s="94" t="str">
        <f>CONCATENATE(C17,E17,)</f>
        <v xml:space="preserve">E 34 </v>
      </c>
      <c r="AB17" s="73">
        <f>IF(C17="",0,1)</f>
        <v>1</v>
      </c>
      <c r="AC17" s="73">
        <f>IF(P17="",0,4)</f>
        <v>4</v>
      </c>
      <c r="AM17" s="94" t="str">
        <f>CONCATENATE(P17,R17,Q17)</f>
        <v xml:space="preserve">f1 85 </v>
      </c>
    </row>
    <row r="18" spans="1:39" x14ac:dyDescent="0.2">
      <c r="A18" s="95">
        <v>2</v>
      </c>
      <c r="B18" s="347"/>
      <c r="C18" s="359"/>
      <c r="D18" s="360"/>
      <c r="E18" s="85" t="str">
        <f t="shared" si="0"/>
        <v xml:space="preserve"> </v>
      </c>
      <c r="F18" s="96"/>
      <c r="G18" s="97"/>
      <c r="H18" s="367" t="str">
        <f>IF(C18="","",VLOOKUP(C18,#REF!,3,FALSE))</f>
        <v/>
      </c>
      <c r="I18" s="367"/>
      <c r="J18" s="367"/>
      <c r="K18" s="98"/>
      <c r="M18" s="99">
        <v>2</v>
      </c>
      <c r="N18" s="353"/>
      <c r="O18" s="100" t="s">
        <v>4</v>
      </c>
      <c r="P18" s="101"/>
      <c r="Q18" s="102"/>
      <c r="R18" s="103"/>
      <c r="S18" s="104"/>
      <c r="T18" s="105"/>
      <c r="U18" s="356" t="e">
        <f>U17</f>
        <v>#REF!</v>
      </c>
      <c r="V18" s="357"/>
      <c r="W18" s="358"/>
      <c r="X18" s="106"/>
      <c r="Z18" s="94" t="str">
        <f>CONCATENATE(C18,E18,D18)</f>
        <v xml:space="preserve"> </v>
      </c>
      <c r="AB18" s="73">
        <f t="shared" ref="AB18:AB36" si="1">IF(C18="",0,1)</f>
        <v>0</v>
      </c>
      <c r="AM18" s="94" t="str">
        <f>CONCATENATE(P18,R18,Q18)</f>
        <v/>
      </c>
    </row>
    <row r="19" spans="1:39" x14ac:dyDescent="0.2">
      <c r="A19" s="95">
        <v>3</v>
      </c>
      <c r="B19" s="347"/>
      <c r="C19" s="359"/>
      <c r="D19" s="360"/>
      <c r="E19" s="85" t="str">
        <f t="shared" si="0"/>
        <v xml:space="preserve"> </v>
      </c>
      <c r="F19" s="96"/>
      <c r="G19" s="97"/>
      <c r="H19" s="367" t="str">
        <f>IF(C19="","",VLOOKUP(C19,#REF!,3,FALSE))</f>
        <v/>
      </c>
      <c r="I19" s="367"/>
      <c r="J19" s="367"/>
      <c r="K19" s="98"/>
      <c r="M19" s="99">
        <v>3</v>
      </c>
      <c r="N19" s="353"/>
      <c r="O19" s="100" t="s">
        <v>5</v>
      </c>
      <c r="P19" s="101"/>
      <c r="Q19" s="102"/>
      <c r="R19" s="103"/>
      <c r="S19" s="104"/>
      <c r="T19" s="105"/>
      <c r="U19" s="356" t="e">
        <f>U18</f>
        <v>#REF!</v>
      </c>
      <c r="V19" s="357"/>
      <c r="W19" s="358"/>
      <c r="X19" s="106"/>
      <c r="Z19" s="94" t="str">
        <f>CONCATENATE(C19,E19,D19)</f>
        <v xml:space="preserve"> </v>
      </c>
      <c r="AB19" s="73">
        <f t="shared" si="1"/>
        <v>0</v>
      </c>
      <c r="AM19" s="94" t="str">
        <f>CONCATENATE(P19,R19,Q19)</f>
        <v/>
      </c>
    </row>
    <row r="20" spans="1:39" ht="13.5" thickBot="1" x14ac:dyDescent="0.25">
      <c r="A20" s="95">
        <v>4</v>
      </c>
      <c r="B20" s="347"/>
      <c r="C20" s="359"/>
      <c r="D20" s="360"/>
      <c r="E20" s="85" t="str">
        <f t="shared" si="0"/>
        <v xml:space="preserve"> </v>
      </c>
      <c r="F20" s="96"/>
      <c r="G20" s="97"/>
      <c r="H20" s="367" t="str">
        <f>IF(C20="","",VLOOKUP(C20,#REF!,3,FALSE))</f>
        <v/>
      </c>
      <c r="I20" s="367"/>
      <c r="J20" s="367"/>
      <c r="K20" s="98"/>
      <c r="M20" s="107">
        <v>4</v>
      </c>
      <c r="N20" s="354"/>
      <c r="O20" s="108" t="s">
        <v>6</v>
      </c>
      <c r="P20" s="101"/>
      <c r="Q20" s="102"/>
      <c r="R20" s="103"/>
      <c r="S20" s="104"/>
      <c r="T20" s="105"/>
      <c r="U20" s="356" t="e">
        <f>U19</f>
        <v>#REF!</v>
      </c>
      <c r="V20" s="357"/>
      <c r="W20" s="358"/>
      <c r="X20" s="106"/>
      <c r="Z20" s="94" t="str">
        <f t="shared" ref="Z20:Z36" si="2">CONCATENATE(C20,E20,D20)</f>
        <v xml:space="preserve"> </v>
      </c>
      <c r="AB20" s="73">
        <f t="shared" si="1"/>
        <v>0</v>
      </c>
      <c r="AM20" s="94" t="str">
        <f t="shared" ref="AM20:AM36" si="3">CONCATENATE(P20,R20,Q20)</f>
        <v/>
      </c>
    </row>
    <row r="21" spans="1:39" x14ac:dyDescent="0.2">
      <c r="A21" s="95">
        <v>5</v>
      </c>
      <c r="B21" s="347"/>
      <c r="C21" s="359"/>
      <c r="D21" s="360"/>
      <c r="E21" s="85" t="str">
        <f t="shared" si="0"/>
        <v xml:space="preserve"> </v>
      </c>
      <c r="F21" s="96"/>
      <c r="G21" s="97"/>
      <c r="H21" s="367" t="str">
        <f>IF(C21="","",VLOOKUP(C21,#REF!,3,FALSE))</f>
        <v/>
      </c>
      <c r="I21" s="367"/>
      <c r="J21" s="367"/>
      <c r="K21" s="98"/>
      <c r="M21" s="109">
        <v>5</v>
      </c>
      <c r="N21" s="368" t="s">
        <v>2</v>
      </c>
      <c r="O21" s="110" t="s">
        <v>3</v>
      </c>
      <c r="P21" s="369"/>
      <c r="Q21" s="370"/>
      <c r="R21" s="91" t="str">
        <f>IF(P21="e",""," ")</f>
        <v xml:space="preserve"> </v>
      </c>
      <c r="S21" s="104"/>
      <c r="T21" s="105"/>
      <c r="U21" s="371" t="str">
        <f>IF(P21="","",VLOOKUP(P21,#REF!,2,FALSE))</f>
        <v/>
      </c>
      <c r="V21" s="372"/>
      <c r="W21" s="373"/>
      <c r="X21" s="106"/>
      <c r="Z21" s="94" t="str">
        <f t="shared" si="2"/>
        <v xml:space="preserve"> </v>
      </c>
      <c r="AB21" s="73">
        <f t="shared" si="1"/>
        <v>0</v>
      </c>
      <c r="AC21" s="73">
        <f>IF(P21="",0,4)</f>
        <v>0</v>
      </c>
      <c r="AM21" s="94" t="str">
        <f t="shared" si="3"/>
        <v xml:space="preserve"> </v>
      </c>
    </row>
    <row r="22" spans="1:39" x14ac:dyDescent="0.2">
      <c r="A22" s="95">
        <v>6</v>
      </c>
      <c r="B22" s="347"/>
      <c r="C22" s="359"/>
      <c r="D22" s="360"/>
      <c r="E22" s="85" t="str">
        <f t="shared" si="0"/>
        <v xml:space="preserve"> </v>
      </c>
      <c r="F22" s="96"/>
      <c r="G22" s="97"/>
      <c r="H22" s="367" t="str">
        <f>IF(C22="","",VLOOKUP(C22,#REF!,3,FALSE))</f>
        <v/>
      </c>
      <c r="I22" s="367"/>
      <c r="J22" s="367"/>
      <c r="K22" s="98"/>
      <c r="M22" s="99">
        <v>6</v>
      </c>
      <c r="N22" s="353"/>
      <c r="O22" s="100" t="s">
        <v>4</v>
      </c>
      <c r="P22" s="101"/>
      <c r="Q22" s="102"/>
      <c r="R22" s="103"/>
      <c r="S22" s="104"/>
      <c r="T22" s="105"/>
      <c r="U22" s="111" t="str">
        <f>U21</f>
        <v/>
      </c>
      <c r="V22" s="112"/>
      <c r="W22" s="113"/>
      <c r="X22" s="106"/>
      <c r="Z22" s="94" t="str">
        <f t="shared" si="2"/>
        <v xml:space="preserve"> </v>
      </c>
      <c r="AB22" s="73">
        <f t="shared" si="1"/>
        <v>0</v>
      </c>
      <c r="AM22" s="94" t="str">
        <f t="shared" si="3"/>
        <v/>
      </c>
    </row>
    <row r="23" spans="1:39" x14ac:dyDescent="0.2">
      <c r="A23" s="95">
        <v>7</v>
      </c>
      <c r="B23" s="347"/>
      <c r="C23" s="359"/>
      <c r="D23" s="360"/>
      <c r="E23" s="85" t="str">
        <f t="shared" si="0"/>
        <v xml:space="preserve"> </v>
      </c>
      <c r="F23" s="96"/>
      <c r="G23" s="97"/>
      <c r="H23" s="367" t="str">
        <f>IF(C23="","",VLOOKUP(C23,#REF!,3,FALSE))</f>
        <v/>
      </c>
      <c r="I23" s="367"/>
      <c r="J23" s="367"/>
      <c r="K23" s="98"/>
      <c r="M23" s="99">
        <v>7</v>
      </c>
      <c r="N23" s="353"/>
      <c r="O23" s="100" t="s">
        <v>5</v>
      </c>
      <c r="P23" s="101"/>
      <c r="Q23" s="102"/>
      <c r="R23" s="103"/>
      <c r="S23" s="104"/>
      <c r="T23" s="105"/>
      <c r="U23" s="371" t="str">
        <f>U22</f>
        <v/>
      </c>
      <c r="V23" s="372"/>
      <c r="W23" s="373"/>
      <c r="X23" s="106"/>
      <c r="Z23" s="94" t="str">
        <f t="shared" si="2"/>
        <v xml:space="preserve"> </v>
      </c>
      <c r="AB23" s="73">
        <f t="shared" si="1"/>
        <v>0</v>
      </c>
      <c r="AM23" s="94" t="str">
        <f t="shared" si="3"/>
        <v/>
      </c>
    </row>
    <row r="24" spans="1:39" ht="13.5" thickBot="1" x14ac:dyDescent="0.25">
      <c r="A24" s="95">
        <v>8</v>
      </c>
      <c r="B24" s="347"/>
      <c r="C24" s="359"/>
      <c r="D24" s="360"/>
      <c r="E24" s="85" t="str">
        <f t="shared" si="0"/>
        <v xml:space="preserve"> </v>
      </c>
      <c r="F24" s="96"/>
      <c r="G24" s="97"/>
      <c r="H24" s="367" t="str">
        <f>IF(C24="","",VLOOKUP(C24,#REF!,3,FALSE))</f>
        <v/>
      </c>
      <c r="I24" s="367"/>
      <c r="J24" s="367"/>
      <c r="K24" s="98"/>
      <c r="M24" s="107">
        <v>8</v>
      </c>
      <c r="N24" s="354"/>
      <c r="O24" s="108" t="s">
        <v>6</v>
      </c>
      <c r="P24" s="101"/>
      <c r="Q24" s="102"/>
      <c r="R24" s="103"/>
      <c r="S24" s="104"/>
      <c r="T24" s="105"/>
      <c r="U24" s="371" t="str">
        <f>U23</f>
        <v/>
      </c>
      <c r="V24" s="372"/>
      <c r="W24" s="373"/>
      <c r="X24" s="106"/>
      <c r="Z24" s="94" t="str">
        <f t="shared" si="2"/>
        <v xml:space="preserve"> </v>
      </c>
      <c r="AB24" s="73">
        <f t="shared" si="1"/>
        <v>0</v>
      </c>
      <c r="AM24" s="94" t="str">
        <f t="shared" si="3"/>
        <v/>
      </c>
    </row>
    <row r="25" spans="1:39" x14ac:dyDescent="0.2">
      <c r="A25" s="95">
        <v>9</v>
      </c>
      <c r="B25" s="347"/>
      <c r="C25" s="359"/>
      <c r="D25" s="360"/>
      <c r="E25" s="85" t="str">
        <f t="shared" si="0"/>
        <v xml:space="preserve"> </v>
      </c>
      <c r="F25" s="96"/>
      <c r="G25" s="97"/>
      <c r="H25" s="367" t="str">
        <f>IF(C25="","",VLOOKUP(C25,#REF!,3,FALSE))</f>
        <v/>
      </c>
      <c r="I25" s="367"/>
      <c r="J25" s="367"/>
      <c r="K25" s="98"/>
      <c r="M25" s="109">
        <v>9</v>
      </c>
      <c r="N25" s="368" t="s">
        <v>2</v>
      </c>
      <c r="O25" s="110" t="s">
        <v>3</v>
      </c>
      <c r="P25" s="369"/>
      <c r="Q25" s="370"/>
      <c r="R25" s="91" t="str">
        <f>IF(P25="e",""," ")</f>
        <v xml:space="preserve"> </v>
      </c>
      <c r="S25" s="104"/>
      <c r="T25" s="105"/>
      <c r="U25" s="371" t="str">
        <f>IF(P25="","",VLOOKUP(P25,#REF!,2,FALSE))</f>
        <v/>
      </c>
      <c r="V25" s="372"/>
      <c r="W25" s="373"/>
      <c r="X25" s="106"/>
      <c r="Z25" s="94" t="str">
        <f t="shared" si="2"/>
        <v xml:space="preserve"> </v>
      </c>
      <c r="AB25" s="73">
        <f t="shared" si="1"/>
        <v>0</v>
      </c>
      <c r="AC25" s="73">
        <f>IF(P25="",0,4)</f>
        <v>0</v>
      </c>
      <c r="AM25" s="94" t="str">
        <f t="shared" si="3"/>
        <v xml:space="preserve"> </v>
      </c>
    </row>
    <row r="26" spans="1:39" x14ac:dyDescent="0.2">
      <c r="A26" s="95">
        <v>10</v>
      </c>
      <c r="B26" s="347"/>
      <c r="C26" s="359"/>
      <c r="D26" s="360"/>
      <c r="E26" s="85" t="str">
        <f t="shared" si="0"/>
        <v xml:space="preserve"> </v>
      </c>
      <c r="F26" s="96"/>
      <c r="G26" s="97"/>
      <c r="H26" s="367" t="str">
        <f>IF(C26="","",VLOOKUP(C26,#REF!,3,FALSE))</f>
        <v/>
      </c>
      <c r="I26" s="367"/>
      <c r="J26" s="367"/>
      <c r="K26" s="98"/>
      <c r="M26" s="99">
        <v>10</v>
      </c>
      <c r="N26" s="353"/>
      <c r="O26" s="100" t="s">
        <v>4</v>
      </c>
      <c r="P26" s="101"/>
      <c r="Q26" s="102"/>
      <c r="R26" s="103"/>
      <c r="S26" s="104"/>
      <c r="T26" s="105"/>
      <c r="U26" s="371" t="str">
        <f>U25</f>
        <v/>
      </c>
      <c r="V26" s="372"/>
      <c r="W26" s="373"/>
      <c r="X26" s="106"/>
      <c r="Z26" s="94" t="str">
        <f t="shared" si="2"/>
        <v xml:space="preserve"> </v>
      </c>
      <c r="AB26" s="73">
        <f t="shared" si="1"/>
        <v>0</v>
      </c>
      <c r="AM26" s="94" t="str">
        <f t="shared" si="3"/>
        <v/>
      </c>
    </row>
    <row r="27" spans="1:39" x14ac:dyDescent="0.2">
      <c r="A27" s="95">
        <v>11</v>
      </c>
      <c r="B27" s="347"/>
      <c r="C27" s="359"/>
      <c r="D27" s="360"/>
      <c r="E27" s="85" t="str">
        <f t="shared" si="0"/>
        <v xml:space="preserve"> </v>
      </c>
      <c r="F27" s="96"/>
      <c r="G27" s="97"/>
      <c r="H27" s="367" t="str">
        <f>IF(C27="","",VLOOKUP(C27,#REF!,3,FALSE))</f>
        <v/>
      </c>
      <c r="I27" s="367"/>
      <c r="J27" s="367"/>
      <c r="K27" s="98"/>
      <c r="M27" s="99">
        <v>11</v>
      </c>
      <c r="N27" s="353"/>
      <c r="O27" s="100" t="s">
        <v>5</v>
      </c>
      <c r="P27" s="101"/>
      <c r="Q27" s="102"/>
      <c r="R27" s="103"/>
      <c r="S27" s="104"/>
      <c r="T27" s="105"/>
      <c r="U27" s="371" t="str">
        <f>U26</f>
        <v/>
      </c>
      <c r="V27" s="372"/>
      <c r="W27" s="373"/>
      <c r="X27" s="106"/>
      <c r="Z27" s="94" t="str">
        <f t="shared" si="2"/>
        <v xml:space="preserve"> </v>
      </c>
      <c r="AB27" s="73">
        <f t="shared" si="1"/>
        <v>0</v>
      </c>
      <c r="AM27" s="94" t="str">
        <f t="shared" si="3"/>
        <v/>
      </c>
    </row>
    <row r="28" spans="1:39" ht="13.5" thickBot="1" x14ac:dyDescent="0.25">
      <c r="A28" s="95">
        <v>12</v>
      </c>
      <c r="B28" s="347"/>
      <c r="C28" s="359"/>
      <c r="D28" s="360"/>
      <c r="E28" s="85" t="str">
        <f t="shared" si="0"/>
        <v xml:space="preserve"> </v>
      </c>
      <c r="F28" s="96"/>
      <c r="G28" s="97"/>
      <c r="H28" s="367" t="str">
        <f>IF(C28="","",VLOOKUP(C28,#REF!,3,FALSE))</f>
        <v/>
      </c>
      <c r="I28" s="367"/>
      <c r="J28" s="367"/>
      <c r="K28" s="98"/>
      <c r="M28" s="107">
        <v>12</v>
      </c>
      <c r="N28" s="354"/>
      <c r="O28" s="108" t="s">
        <v>6</v>
      </c>
      <c r="P28" s="101"/>
      <c r="Q28" s="102"/>
      <c r="R28" s="103"/>
      <c r="S28" s="104"/>
      <c r="T28" s="105"/>
      <c r="U28" s="371" t="str">
        <f>U27</f>
        <v/>
      </c>
      <c r="V28" s="372"/>
      <c r="W28" s="373"/>
      <c r="X28" s="106"/>
      <c r="Z28" s="94" t="str">
        <f t="shared" si="2"/>
        <v xml:space="preserve"> </v>
      </c>
      <c r="AB28" s="73">
        <f t="shared" si="1"/>
        <v>0</v>
      </c>
      <c r="AM28" s="94" t="str">
        <f t="shared" si="3"/>
        <v/>
      </c>
    </row>
    <row r="29" spans="1:39" x14ac:dyDescent="0.2">
      <c r="A29" s="95">
        <v>13</v>
      </c>
      <c r="B29" s="347"/>
      <c r="C29" s="359"/>
      <c r="D29" s="360"/>
      <c r="E29" s="85" t="str">
        <f t="shared" si="0"/>
        <v xml:space="preserve"> </v>
      </c>
      <c r="F29" s="96"/>
      <c r="G29" s="97"/>
      <c r="H29" s="367" t="str">
        <f>IF(C29="","",VLOOKUP(C29,#REF!,3,FALSE))</f>
        <v/>
      </c>
      <c r="I29" s="367"/>
      <c r="J29" s="367"/>
      <c r="K29" s="98"/>
      <c r="M29" s="109">
        <v>13</v>
      </c>
      <c r="N29" s="368" t="s">
        <v>2</v>
      </c>
      <c r="O29" s="110" t="s">
        <v>3</v>
      </c>
      <c r="P29" s="369"/>
      <c r="Q29" s="370"/>
      <c r="R29" s="91" t="str">
        <f>IF(P29="e",""," ")</f>
        <v xml:space="preserve"> </v>
      </c>
      <c r="S29" s="104"/>
      <c r="T29" s="105"/>
      <c r="U29" s="371" t="str">
        <f>IF(P29="","",VLOOKUP(P29,#REF!,2,FALSE))</f>
        <v/>
      </c>
      <c r="V29" s="372"/>
      <c r="W29" s="373"/>
      <c r="X29" s="106"/>
      <c r="Z29" s="94" t="str">
        <f t="shared" si="2"/>
        <v xml:space="preserve"> </v>
      </c>
      <c r="AB29" s="73">
        <f t="shared" si="1"/>
        <v>0</v>
      </c>
      <c r="AC29" s="73">
        <f>IF(P29="",0,4)</f>
        <v>0</v>
      </c>
      <c r="AM29" s="94" t="str">
        <f t="shared" si="3"/>
        <v xml:space="preserve"> </v>
      </c>
    </row>
    <row r="30" spans="1:39" x14ac:dyDescent="0.2">
      <c r="A30" s="95">
        <v>14</v>
      </c>
      <c r="B30" s="347"/>
      <c r="C30" s="359"/>
      <c r="D30" s="360"/>
      <c r="E30" s="85" t="str">
        <f t="shared" si="0"/>
        <v xml:space="preserve"> </v>
      </c>
      <c r="F30" s="96"/>
      <c r="G30" s="97"/>
      <c r="H30" s="367" t="str">
        <f>IF(C30="","",VLOOKUP(C30,#REF!,3,FALSE))</f>
        <v/>
      </c>
      <c r="I30" s="367"/>
      <c r="J30" s="367"/>
      <c r="K30" s="98"/>
      <c r="M30" s="99">
        <v>14</v>
      </c>
      <c r="N30" s="353"/>
      <c r="O30" s="100" t="s">
        <v>4</v>
      </c>
      <c r="P30" s="101"/>
      <c r="Q30" s="102"/>
      <c r="R30" s="103"/>
      <c r="S30" s="104"/>
      <c r="T30" s="105"/>
      <c r="U30" s="371" t="str">
        <f>U29</f>
        <v/>
      </c>
      <c r="V30" s="372"/>
      <c r="W30" s="373"/>
      <c r="X30" s="106"/>
      <c r="Z30" s="94" t="str">
        <f t="shared" si="2"/>
        <v xml:space="preserve"> </v>
      </c>
      <c r="AB30" s="73">
        <f t="shared" si="1"/>
        <v>0</v>
      </c>
      <c r="AM30" s="94" t="str">
        <f t="shared" si="3"/>
        <v/>
      </c>
    </row>
    <row r="31" spans="1:39" x14ac:dyDescent="0.2">
      <c r="A31" s="95">
        <v>15</v>
      </c>
      <c r="B31" s="347"/>
      <c r="C31" s="359"/>
      <c r="D31" s="360"/>
      <c r="E31" s="85" t="str">
        <f t="shared" si="0"/>
        <v xml:space="preserve"> </v>
      </c>
      <c r="F31" s="96"/>
      <c r="G31" s="97"/>
      <c r="H31" s="367" t="str">
        <f>IF(C31="","",VLOOKUP(C31,#REF!,3,FALSE))</f>
        <v/>
      </c>
      <c r="I31" s="367"/>
      <c r="J31" s="367"/>
      <c r="K31" s="98"/>
      <c r="M31" s="99">
        <v>15</v>
      </c>
      <c r="N31" s="353"/>
      <c r="O31" s="100" t="s">
        <v>5</v>
      </c>
      <c r="P31" s="101"/>
      <c r="Q31" s="102"/>
      <c r="R31" s="103"/>
      <c r="S31" s="104"/>
      <c r="T31" s="105"/>
      <c r="U31" s="371" t="str">
        <f>U30</f>
        <v/>
      </c>
      <c r="V31" s="372"/>
      <c r="W31" s="373"/>
      <c r="X31" s="106"/>
      <c r="Z31" s="94" t="str">
        <f t="shared" si="2"/>
        <v xml:space="preserve"> </v>
      </c>
      <c r="AB31" s="73">
        <f t="shared" si="1"/>
        <v>0</v>
      </c>
      <c r="AM31" s="94" t="str">
        <f t="shared" si="3"/>
        <v/>
      </c>
    </row>
    <row r="32" spans="1:39" ht="13.5" thickBot="1" x14ac:dyDescent="0.25">
      <c r="A32" s="95">
        <v>16</v>
      </c>
      <c r="B32" s="347"/>
      <c r="C32" s="359"/>
      <c r="D32" s="360"/>
      <c r="E32" s="85" t="str">
        <f t="shared" si="0"/>
        <v xml:space="preserve"> </v>
      </c>
      <c r="F32" s="96"/>
      <c r="G32" s="97"/>
      <c r="H32" s="367" t="str">
        <f>IF(C32="","",VLOOKUP(C32,#REF!,3,FALSE))</f>
        <v/>
      </c>
      <c r="I32" s="367"/>
      <c r="J32" s="367"/>
      <c r="K32" s="98"/>
      <c r="M32" s="107">
        <v>16</v>
      </c>
      <c r="N32" s="354"/>
      <c r="O32" s="108" t="s">
        <v>6</v>
      </c>
      <c r="P32" s="101"/>
      <c r="Q32" s="102"/>
      <c r="R32" s="103"/>
      <c r="S32" s="104"/>
      <c r="T32" s="105"/>
      <c r="U32" s="371" t="str">
        <f>U31</f>
        <v/>
      </c>
      <c r="V32" s="372"/>
      <c r="W32" s="373"/>
      <c r="X32" s="106"/>
      <c r="Z32" s="94" t="str">
        <f t="shared" si="2"/>
        <v xml:space="preserve"> </v>
      </c>
      <c r="AB32" s="73">
        <f t="shared" si="1"/>
        <v>0</v>
      </c>
      <c r="AM32" s="94" t="str">
        <f t="shared" si="3"/>
        <v/>
      </c>
    </row>
    <row r="33" spans="1:39" x14ac:dyDescent="0.2">
      <c r="A33" s="95">
        <v>17</v>
      </c>
      <c r="B33" s="347"/>
      <c r="C33" s="359"/>
      <c r="D33" s="360"/>
      <c r="E33" s="85" t="str">
        <f t="shared" si="0"/>
        <v xml:space="preserve"> </v>
      </c>
      <c r="F33" s="96"/>
      <c r="G33" s="97"/>
      <c r="H33" s="367" t="str">
        <f>IF(C33="","",VLOOKUP(C33,#REF!,3,FALSE))</f>
        <v/>
      </c>
      <c r="I33" s="367"/>
      <c r="J33" s="367"/>
      <c r="K33" s="98"/>
      <c r="M33" s="109">
        <v>17</v>
      </c>
      <c r="N33" s="368" t="s">
        <v>2</v>
      </c>
      <c r="O33" s="110" t="s">
        <v>3</v>
      </c>
      <c r="P33" s="369"/>
      <c r="Q33" s="370"/>
      <c r="R33" s="91" t="str">
        <f>IF(P33="e",""," ")</f>
        <v xml:space="preserve"> </v>
      </c>
      <c r="S33" s="104"/>
      <c r="T33" s="105"/>
      <c r="U33" s="371" t="str">
        <f>IF(P33="","",VLOOKUP(P33,#REF!,2,FALSE))</f>
        <v/>
      </c>
      <c r="V33" s="372"/>
      <c r="W33" s="373"/>
      <c r="X33" s="106"/>
      <c r="Z33" s="94" t="str">
        <f t="shared" si="2"/>
        <v xml:space="preserve"> </v>
      </c>
      <c r="AB33" s="73">
        <f t="shared" si="1"/>
        <v>0</v>
      </c>
      <c r="AC33" s="73">
        <f>IF(P33="",0,4)</f>
        <v>0</v>
      </c>
      <c r="AM33" s="94" t="str">
        <f t="shared" si="3"/>
        <v xml:space="preserve"> </v>
      </c>
    </row>
    <row r="34" spans="1:39" x14ac:dyDescent="0.2">
      <c r="A34" s="95">
        <v>18</v>
      </c>
      <c r="B34" s="347"/>
      <c r="C34" s="359"/>
      <c r="D34" s="360"/>
      <c r="E34" s="85" t="str">
        <f t="shared" si="0"/>
        <v xml:space="preserve"> </v>
      </c>
      <c r="F34" s="96"/>
      <c r="G34" s="97"/>
      <c r="H34" s="367" t="str">
        <f>IF(C34="","",VLOOKUP(C34,#REF!,3,FALSE))</f>
        <v/>
      </c>
      <c r="I34" s="367"/>
      <c r="J34" s="367"/>
      <c r="K34" s="98"/>
      <c r="M34" s="99">
        <v>18</v>
      </c>
      <c r="N34" s="353"/>
      <c r="O34" s="100" t="s">
        <v>4</v>
      </c>
      <c r="P34" s="101"/>
      <c r="Q34" s="102"/>
      <c r="R34" s="103"/>
      <c r="S34" s="104"/>
      <c r="T34" s="105"/>
      <c r="U34" s="374" t="str">
        <f>U33</f>
        <v/>
      </c>
      <c r="V34" s="375"/>
      <c r="W34" s="376"/>
      <c r="X34" s="106"/>
      <c r="Z34" s="94" t="str">
        <f t="shared" si="2"/>
        <v xml:space="preserve"> </v>
      </c>
      <c r="AB34" s="73">
        <f t="shared" si="1"/>
        <v>0</v>
      </c>
      <c r="AM34" s="94" t="str">
        <f t="shared" si="3"/>
        <v/>
      </c>
    </row>
    <row r="35" spans="1:39" x14ac:dyDescent="0.2">
      <c r="A35" s="95">
        <v>19</v>
      </c>
      <c r="B35" s="347"/>
      <c r="C35" s="359"/>
      <c r="D35" s="360"/>
      <c r="E35" s="85" t="str">
        <f t="shared" si="0"/>
        <v xml:space="preserve"> </v>
      </c>
      <c r="F35" s="96"/>
      <c r="G35" s="97"/>
      <c r="H35" s="367" t="str">
        <f>IF(C35="","",VLOOKUP(C35,#REF!,3,FALSE))</f>
        <v/>
      </c>
      <c r="I35" s="367"/>
      <c r="J35" s="367"/>
      <c r="K35" s="98"/>
      <c r="M35" s="99">
        <v>19</v>
      </c>
      <c r="N35" s="353"/>
      <c r="O35" s="100" t="s">
        <v>5</v>
      </c>
      <c r="P35" s="101"/>
      <c r="Q35" s="102"/>
      <c r="R35" s="103"/>
      <c r="S35" s="104"/>
      <c r="T35" s="105"/>
      <c r="U35" s="371" t="str">
        <f>U34</f>
        <v/>
      </c>
      <c r="V35" s="372"/>
      <c r="W35" s="373"/>
      <c r="X35" s="106"/>
      <c r="Z35" s="94" t="str">
        <f t="shared" si="2"/>
        <v xml:space="preserve"> </v>
      </c>
      <c r="AB35" s="73">
        <f t="shared" si="1"/>
        <v>0</v>
      </c>
      <c r="AM35" s="94" t="str">
        <f t="shared" si="3"/>
        <v/>
      </c>
    </row>
    <row r="36" spans="1:39" ht="13.5" thickBot="1" x14ac:dyDescent="0.25">
      <c r="A36" s="114">
        <v>20</v>
      </c>
      <c r="B36" s="348"/>
      <c r="C36" s="377"/>
      <c r="D36" s="378"/>
      <c r="E36" s="85" t="str">
        <f t="shared" si="0"/>
        <v xml:space="preserve"> </v>
      </c>
      <c r="F36" s="115"/>
      <c r="G36" s="116"/>
      <c r="H36" s="367" t="str">
        <f>IF(C36="","",VLOOKUP(C36,#REF!,3,FALSE))</f>
        <v/>
      </c>
      <c r="I36" s="367"/>
      <c r="J36" s="367"/>
      <c r="K36" s="117"/>
      <c r="M36" s="107">
        <v>20</v>
      </c>
      <c r="N36" s="354"/>
      <c r="O36" s="108" t="s">
        <v>6</v>
      </c>
      <c r="P36" s="118"/>
      <c r="Q36" s="119"/>
      <c r="R36" s="120"/>
      <c r="S36" s="121"/>
      <c r="T36" s="122"/>
      <c r="U36" s="379" t="str">
        <f>U35</f>
        <v/>
      </c>
      <c r="V36" s="380"/>
      <c r="W36" s="381"/>
      <c r="X36" s="123"/>
      <c r="Z36" s="94" t="str">
        <f t="shared" si="2"/>
        <v xml:space="preserve"> </v>
      </c>
      <c r="AB36" s="73">
        <f t="shared" si="1"/>
        <v>0</v>
      </c>
      <c r="AM36" s="94" t="str">
        <f t="shared" si="3"/>
        <v/>
      </c>
    </row>
    <row r="37" spans="1:39" ht="7.5" customHeight="1" thickBot="1" x14ac:dyDescent="0.25">
      <c r="A37" s="395"/>
      <c r="B37" s="293"/>
      <c r="C37" s="293"/>
      <c r="D37" s="293"/>
      <c r="E37" s="293"/>
      <c r="F37" s="293"/>
      <c r="G37" s="293"/>
      <c r="H37" s="293"/>
      <c r="I37" s="293"/>
      <c r="J37" s="68"/>
      <c r="K37" s="68"/>
      <c r="L37" s="68"/>
      <c r="M37" s="124"/>
      <c r="N37" s="68"/>
      <c r="O37" s="68"/>
      <c r="P37" s="68"/>
      <c r="Q37" s="68"/>
      <c r="R37" s="68"/>
      <c r="S37" s="68"/>
      <c r="T37" s="68"/>
      <c r="X37" s="125"/>
    </row>
    <row r="38" spans="1:39" ht="12" customHeight="1" thickBot="1" x14ac:dyDescent="0.25">
      <c r="A38" s="396" t="s">
        <v>43</v>
      </c>
      <c r="B38" s="397"/>
      <c r="C38" s="397"/>
      <c r="D38" s="397"/>
      <c r="E38" s="397"/>
      <c r="F38" s="397"/>
      <c r="G38" s="397"/>
      <c r="H38" s="397"/>
      <c r="I38" s="397"/>
      <c r="J38" s="397"/>
      <c r="K38" s="398"/>
      <c r="L38" s="126"/>
      <c r="M38" s="399" t="s">
        <v>36</v>
      </c>
      <c r="N38" s="400"/>
      <c r="O38" s="400"/>
      <c r="P38" s="400"/>
      <c r="Q38" s="400"/>
      <c r="R38" s="400"/>
      <c r="S38" s="400"/>
      <c r="T38" s="401">
        <f>SUM(AB17:AC36)</f>
        <v>5</v>
      </c>
      <c r="U38" s="402"/>
      <c r="V38" s="127">
        <f>T38*12</f>
        <v>60</v>
      </c>
      <c r="W38" s="403"/>
      <c r="X38" s="404"/>
    </row>
    <row r="39" spans="1:39" x14ac:dyDescent="0.2">
      <c r="A39" s="405" t="s">
        <v>44</v>
      </c>
      <c r="B39" s="406"/>
      <c r="C39" s="406"/>
      <c r="D39" s="406"/>
      <c r="E39" s="406"/>
      <c r="F39" s="406"/>
      <c r="G39" s="406"/>
      <c r="H39" s="406"/>
      <c r="I39" s="406"/>
      <c r="J39" s="406"/>
      <c r="K39" s="406"/>
      <c r="L39" s="407"/>
      <c r="M39" s="407"/>
      <c r="N39" s="407"/>
      <c r="O39" s="407"/>
      <c r="P39" s="407"/>
      <c r="Q39" s="407"/>
      <c r="R39" s="407"/>
      <c r="S39" s="408"/>
      <c r="T39" s="409">
        <f>IF(T38=0,0,1)</f>
        <v>1</v>
      </c>
      <c r="U39" s="410"/>
      <c r="V39" s="128">
        <f>T39*12</f>
        <v>12</v>
      </c>
      <c r="W39" s="411"/>
      <c r="X39" s="412"/>
    </row>
    <row r="40" spans="1:39" ht="12.75" customHeight="1" x14ac:dyDescent="0.2">
      <c r="A40" s="417" t="s">
        <v>34</v>
      </c>
      <c r="B40" s="417"/>
      <c r="C40" s="417"/>
      <c r="D40" s="417"/>
      <c r="E40" s="417"/>
      <c r="F40" s="417"/>
      <c r="G40" s="417"/>
      <c r="H40" s="417"/>
      <c r="I40" s="417"/>
      <c r="J40" s="417"/>
      <c r="K40" s="417"/>
      <c r="L40" s="129"/>
      <c r="M40" s="418" t="s">
        <v>10</v>
      </c>
      <c r="N40" s="419"/>
      <c r="O40" s="419"/>
      <c r="P40" s="419"/>
      <c r="Q40" s="419"/>
      <c r="R40" s="419"/>
      <c r="S40" s="419"/>
      <c r="T40" s="383"/>
      <c r="U40" s="384"/>
      <c r="V40" s="128">
        <f>55*T40</f>
        <v>0</v>
      </c>
      <c r="W40" s="413"/>
      <c r="X40" s="414"/>
    </row>
    <row r="41" spans="1:39" s="131" customFormat="1" ht="12.75" customHeight="1" thickBot="1" x14ac:dyDescent="0.25">
      <c r="A41" s="385" t="s">
        <v>42</v>
      </c>
      <c r="B41" s="386"/>
      <c r="C41" s="386"/>
      <c r="D41" s="386"/>
      <c r="E41" s="386"/>
      <c r="F41" s="386"/>
      <c r="G41" s="386"/>
      <c r="H41" s="386"/>
      <c r="I41" s="386"/>
      <c r="J41" s="386"/>
      <c r="K41" s="386"/>
      <c r="L41" s="386"/>
      <c r="M41" s="386"/>
      <c r="N41" s="387"/>
      <c r="O41" s="387"/>
      <c r="P41" s="387"/>
      <c r="Q41" s="387"/>
      <c r="R41" s="387"/>
      <c r="S41" s="388"/>
      <c r="T41" s="389">
        <f>SUM(V38:V40)</f>
        <v>72</v>
      </c>
      <c r="U41" s="390"/>
      <c r="V41" s="130">
        <f>1.2*T41</f>
        <v>86.399999999999991</v>
      </c>
      <c r="W41" s="413"/>
      <c r="X41" s="414"/>
      <c r="Z41" s="132"/>
      <c r="AA41" s="132"/>
      <c r="AB41" s="132"/>
      <c r="AC41" s="132"/>
      <c r="AD41" s="132"/>
      <c r="AE41" s="132"/>
      <c r="AF41" s="132"/>
      <c r="AG41" s="132"/>
      <c r="AH41" s="132"/>
      <c r="AI41" s="132"/>
      <c r="AJ41" s="132"/>
      <c r="AK41" s="132"/>
      <c r="AL41" s="132"/>
      <c r="AM41" s="132"/>
    </row>
    <row r="42" spans="1:39" ht="13.5" customHeight="1" thickBot="1" x14ac:dyDescent="0.25">
      <c r="A42" s="391" t="s">
        <v>45</v>
      </c>
      <c r="B42" s="392"/>
      <c r="C42" s="392"/>
      <c r="D42" s="392"/>
      <c r="E42" s="392"/>
      <c r="F42" s="392"/>
      <c r="G42" s="392"/>
      <c r="H42" s="392"/>
      <c r="I42" s="392"/>
      <c r="J42" s="392"/>
      <c r="K42" s="392"/>
      <c r="L42" s="392"/>
      <c r="M42" s="392"/>
      <c r="N42" s="392"/>
      <c r="O42" s="392"/>
      <c r="P42" s="392"/>
      <c r="Q42" s="393" t="s">
        <v>11</v>
      </c>
      <c r="R42" s="393"/>
      <c r="S42" s="393"/>
      <c r="T42" s="393"/>
      <c r="U42" s="393"/>
      <c r="V42" s="133">
        <f>SUM(V41)</f>
        <v>86.399999999999991</v>
      </c>
      <c r="W42" s="415"/>
      <c r="X42" s="416"/>
    </row>
    <row r="43" spans="1:39" x14ac:dyDescent="0.2">
      <c r="A43" s="134" t="s">
        <v>13</v>
      </c>
    </row>
    <row r="44" spans="1:39" s="134" customFormat="1" ht="12.75" customHeight="1" x14ac:dyDescent="0.2">
      <c r="A44" s="394" t="s">
        <v>0</v>
      </c>
      <c r="B44" s="394"/>
      <c r="C44" s="394"/>
      <c r="D44" s="394"/>
      <c r="E44" s="394"/>
      <c r="F44" s="394"/>
      <c r="G44" s="394"/>
      <c r="H44" s="394"/>
      <c r="I44" s="394"/>
      <c r="J44" s="394"/>
      <c r="K44" s="394"/>
      <c r="L44" s="394"/>
      <c r="M44" s="394"/>
      <c r="N44" s="394"/>
      <c r="O44" s="394"/>
      <c r="P44" s="394"/>
      <c r="Q44" s="394"/>
      <c r="R44" s="394"/>
      <c r="S44" s="394"/>
      <c r="T44" s="394"/>
      <c r="U44" s="394"/>
      <c r="V44" s="394"/>
      <c r="W44" s="394"/>
      <c r="X44" s="394"/>
      <c r="Y44" s="135"/>
      <c r="Z44" s="94"/>
      <c r="AA44" s="94"/>
      <c r="AB44" s="94"/>
      <c r="AC44" s="94"/>
      <c r="AD44" s="94"/>
      <c r="AE44" s="94"/>
      <c r="AF44" s="94"/>
      <c r="AG44" s="94"/>
      <c r="AH44" s="94"/>
      <c r="AI44" s="94"/>
      <c r="AJ44" s="94"/>
      <c r="AK44" s="94"/>
      <c r="AL44" s="94"/>
      <c r="AM44" s="94"/>
    </row>
    <row r="45" spans="1:39" s="136" customFormat="1" ht="13.5" customHeight="1" x14ac:dyDescent="0.2">
      <c r="A45" s="382" t="s">
        <v>17</v>
      </c>
      <c r="B45" s="382"/>
      <c r="C45" s="382"/>
      <c r="D45" s="382"/>
      <c r="E45" s="382"/>
      <c r="F45" s="382"/>
      <c r="G45" s="382"/>
      <c r="H45" s="382"/>
      <c r="I45" s="382"/>
      <c r="J45" s="382"/>
      <c r="K45" s="382"/>
      <c r="L45" s="382"/>
      <c r="M45" s="382"/>
      <c r="N45" s="382"/>
      <c r="O45" s="382"/>
      <c r="P45" s="382"/>
      <c r="Q45" s="382"/>
      <c r="R45" s="382"/>
      <c r="S45" s="382"/>
      <c r="T45" s="382"/>
      <c r="U45" s="382"/>
      <c r="V45" s="382"/>
      <c r="W45" s="382"/>
      <c r="X45" s="382"/>
      <c r="Z45" s="137"/>
      <c r="AA45" s="137"/>
      <c r="AB45" s="137"/>
      <c r="AC45" s="137"/>
      <c r="AD45" s="137"/>
      <c r="AE45" s="137"/>
      <c r="AF45" s="137"/>
      <c r="AG45" s="137"/>
      <c r="AH45" s="137"/>
      <c r="AI45" s="137"/>
      <c r="AJ45" s="137"/>
      <c r="AK45" s="137"/>
      <c r="AL45" s="137"/>
      <c r="AM45" s="137"/>
    </row>
    <row r="46" spans="1:39" s="68" customFormat="1" x14ac:dyDescent="0.2">
      <c r="A46" s="138"/>
      <c r="B46" s="138"/>
      <c r="C46" s="138"/>
      <c r="D46" s="138"/>
      <c r="E46" s="138"/>
      <c r="F46" s="138"/>
      <c r="G46" s="138"/>
      <c r="H46" s="138"/>
      <c r="I46" s="138"/>
      <c r="J46" s="138"/>
      <c r="K46" s="138"/>
      <c r="L46" s="138"/>
      <c r="M46" s="138"/>
      <c r="N46" s="138"/>
      <c r="O46" s="138"/>
      <c r="P46" s="138"/>
      <c r="Q46" s="138"/>
      <c r="R46" s="138"/>
      <c r="S46" s="138"/>
      <c r="T46" s="138"/>
      <c r="U46" s="138"/>
      <c r="V46" s="138"/>
      <c r="W46" s="138"/>
      <c r="X46" s="138"/>
      <c r="Z46" s="139"/>
      <c r="AA46" s="139"/>
      <c r="AB46" s="139"/>
      <c r="AC46" s="139"/>
      <c r="AD46" s="139"/>
      <c r="AE46" s="139"/>
      <c r="AF46" s="139"/>
      <c r="AG46" s="139"/>
      <c r="AH46" s="139"/>
      <c r="AI46" s="139"/>
      <c r="AJ46" s="139"/>
      <c r="AK46" s="139"/>
      <c r="AL46" s="139"/>
      <c r="AM46" s="139"/>
    </row>
    <row r="54" spans="9:9" x14ac:dyDescent="0.2">
      <c r="I54" s="140"/>
    </row>
  </sheetData>
  <mergeCells count="133">
    <mergeCell ref="A45:X45"/>
    <mergeCell ref="T40:U40"/>
    <mergeCell ref="A41:S41"/>
    <mergeCell ref="T41:U41"/>
    <mergeCell ref="A42:P42"/>
    <mergeCell ref="Q42:U42"/>
    <mergeCell ref="A44:X44"/>
    <mergeCell ref="A37:I37"/>
    <mergeCell ref="A38:K38"/>
    <mergeCell ref="M38:S38"/>
    <mergeCell ref="T38:U38"/>
    <mergeCell ref="W38:X38"/>
    <mergeCell ref="A39:S39"/>
    <mergeCell ref="T39:U39"/>
    <mergeCell ref="W39:X42"/>
    <mergeCell ref="A40:K40"/>
    <mergeCell ref="M40:S40"/>
    <mergeCell ref="H34:J34"/>
    <mergeCell ref="U34:W34"/>
    <mergeCell ref="C35:D35"/>
    <mergeCell ref="H35:J35"/>
    <mergeCell ref="U35:W35"/>
    <mergeCell ref="C36:D36"/>
    <mergeCell ref="H36:J36"/>
    <mergeCell ref="U36:W36"/>
    <mergeCell ref="U31:W31"/>
    <mergeCell ref="C32:D32"/>
    <mergeCell ref="H32:J32"/>
    <mergeCell ref="U32:W32"/>
    <mergeCell ref="C33:D33"/>
    <mergeCell ref="H33:J33"/>
    <mergeCell ref="N33:N36"/>
    <mergeCell ref="P33:Q33"/>
    <mergeCell ref="U33:W33"/>
    <mergeCell ref="C34:D34"/>
    <mergeCell ref="C29:D29"/>
    <mergeCell ref="H29:J29"/>
    <mergeCell ref="N29:N32"/>
    <mergeCell ref="P29:Q29"/>
    <mergeCell ref="U29:W29"/>
    <mergeCell ref="C30:D30"/>
    <mergeCell ref="H30:J30"/>
    <mergeCell ref="U30:W30"/>
    <mergeCell ref="C31:D31"/>
    <mergeCell ref="H31:J31"/>
    <mergeCell ref="U26:W26"/>
    <mergeCell ref="C27:D27"/>
    <mergeCell ref="H27:J27"/>
    <mergeCell ref="U27:W27"/>
    <mergeCell ref="C28:D28"/>
    <mergeCell ref="H28:J28"/>
    <mergeCell ref="U28:W28"/>
    <mergeCell ref="C24:D24"/>
    <mergeCell ref="H24:J24"/>
    <mergeCell ref="U24:W24"/>
    <mergeCell ref="C25:D25"/>
    <mergeCell ref="H25:J25"/>
    <mergeCell ref="N25:N28"/>
    <mergeCell ref="P25:Q25"/>
    <mergeCell ref="U25:W25"/>
    <mergeCell ref="C26:D26"/>
    <mergeCell ref="H26:J26"/>
    <mergeCell ref="H21:J21"/>
    <mergeCell ref="N21:N24"/>
    <mergeCell ref="P21:Q21"/>
    <mergeCell ref="U21:W21"/>
    <mergeCell ref="C22:D22"/>
    <mergeCell ref="H22:J22"/>
    <mergeCell ref="C23:D23"/>
    <mergeCell ref="H23:J23"/>
    <mergeCell ref="U23:W23"/>
    <mergeCell ref="B17:B36"/>
    <mergeCell ref="C17:D17"/>
    <mergeCell ref="H17:J17"/>
    <mergeCell ref="N17:N20"/>
    <mergeCell ref="P17:Q17"/>
    <mergeCell ref="U17:W17"/>
    <mergeCell ref="C18:D18"/>
    <mergeCell ref="K15:K16"/>
    <mergeCell ref="M15:M16"/>
    <mergeCell ref="N15:P16"/>
    <mergeCell ref="Q15:Q16"/>
    <mergeCell ref="R15:R16"/>
    <mergeCell ref="S15:S16"/>
    <mergeCell ref="H18:J18"/>
    <mergeCell ref="U18:W18"/>
    <mergeCell ref="C19:D19"/>
    <mergeCell ref="H19:J19"/>
    <mergeCell ref="U19:W19"/>
    <mergeCell ref="C20:D20"/>
    <mergeCell ref="H20:J20"/>
    <mergeCell ref="U20:W20"/>
    <mergeCell ref="T15:T16"/>
    <mergeCell ref="U15:W16"/>
    <mergeCell ref="C21:D21"/>
    <mergeCell ref="A11:X11"/>
    <mergeCell ref="A12:X12"/>
    <mergeCell ref="A13:X13"/>
    <mergeCell ref="A14:X14"/>
    <mergeCell ref="A15:A16"/>
    <mergeCell ref="B15:C16"/>
    <mergeCell ref="D15:D16"/>
    <mergeCell ref="F15:F16"/>
    <mergeCell ref="G15:G16"/>
    <mergeCell ref="H15:J16"/>
    <mergeCell ref="X15:X16"/>
    <mergeCell ref="A9:C9"/>
    <mergeCell ref="D9:M9"/>
    <mergeCell ref="N9:P9"/>
    <mergeCell ref="Q9:X9"/>
    <mergeCell ref="A10:B10"/>
    <mergeCell ref="C10:G10"/>
    <mergeCell ref="I10:M10"/>
    <mergeCell ref="N10:Q10"/>
    <mergeCell ref="S10:X10"/>
    <mergeCell ref="A7:C7"/>
    <mergeCell ref="D7:M7"/>
    <mergeCell ref="N7:P7"/>
    <mergeCell ref="S7:U7"/>
    <mergeCell ref="A8:C8"/>
    <mergeCell ref="D8:M8"/>
    <mergeCell ref="N8:P8"/>
    <mergeCell ref="Q8:U8"/>
    <mergeCell ref="A1:C4"/>
    <mergeCell ref="D1:D4"/>
    <mergeCell ref="G1:G4"/>
    <mergeCell ref="T1:T4"/>
    <mergeCell ref="A5:X5"/>
    <mergeCell ref="A6:C6"/>
    <mergeCell ref="D6:M6"/>
    <mergeCell ref="N6:P6"/>
    <mergeCell ref="S6:U6"/>
    <mergeCell ref="W6:X8"/>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6"/>
  <sheetViews>
    <sheetView view="pageLayout" topLeftCell="A10" zoomScaleNormal="100" workbookViewId="0">
      <selection activeCell="M21" sqref="M21"/>
    </sheetView>
  </sheetViews>
  <sheetFormatPr baseColWidth="10" defaultRowHeight="12.75" x14ac:dyDescent="0.2"/>
  <sheetData>
    <row r="1" spans="1:11" ht="30" customHeight="1" x14ac:dyDescent="0.2">
      <c r="A1" s="420" t="s">
        <v>51</v>
      </c>
      <c r="B1" s="420"/>
      <c r="C1" s="420"/>
      <c r="D1" s="420"/>
      <c r="E1" s="420"/>
      <c r="F1" s="420"/>
      <c r="G1" s="420"/>
      <c r="H1" s="420"/>
      <c r="I1" s="420"/>
      <c r="J1" s="420"/>
      <c r="K1" s="420"/>
    </row>
    <row r="2" spans="1:11" ht="12.75" customHeight="1" x14ac:dyDescent="0.2">
      <c r="A2" s="420"/>
      <c r="B2" s="420"/>
      <c r="C2" s="420"/>
      <c r="D2" s="420"/>
      <c r="E2" s="420"/>
      <c r="F2" s="420"/>
      <c r="G2" s="420"/>
      <c r="H2" s="420"/>
      <c r="I2" s="420"/>
      <c r="J2" s="420"/>
      <c r="K2" s="420"/>
    </row>
    <row r="3" spans="1:11" ht="12.75" customHeight="1" x14ac:dyDescent="0.2">
      <c r="A3" s="420"/>
      <c r="B3" s="420"/>
      <c r="C3" s="420"/>
      <c r="D3" s="420"/>
      <c r="E3" s="420"/>
      <c r="F3" s="420"/>
      <c r="G3" s="420"/>
      <c r="H3" s="420"/>
      <c r="I3" s="420"/>
      <c r="J3" s="420"/>
      <c r="K3" s="420"/>
    </row>
    <row r="4" spans="1:11" ht="12.75" customHeight="1" x14ac:dyDescent="0.2">
      <c r="A4" s="420"/>
      <c r="B4" s="420"/>
      <c r="C4" s="420"/>
      <c r="D4" s="420"/>
      <c r="E4" s="420"/>
      <c r="F4" s="420"/>
      <c r="G4" s="420"/>
      <c r="H4" s="420"/>
      <c r="I4" s="420"/>
      <c r="J4" s="420"/>
      <c r="K4" s="420"/>
    </row>
    <row r="5" spans="1:11" ht="12.75" customHeight="1" x14ac:dyDescent="0.2">
      <c r="A5" s="420"/>
      <c r="B5" s="420"/>
      <c r="C5" s="420"/>
      <c r="D5" s="420"/>
      <c r="E5" s="420"/>
      <c r="F5" s="420"/>
      <c r="G5" s="420"/>
      <c r="H5" s="420"/>
      <c r="I5" s="420"/>
      <c r="J5" s="420"/>
      <c r="K5" s="420"/>
    </row>
    <row r="6" spans="1:11" x14ac:dyDescent="0.2">
      <c r="A6" s="420"/>
      <c r="B6" s="420"/>
      <c r="C6" s="420"/>
      <c r="D6" s="420"/>
      <c r="E6" s="420"/>
      <c r="F6" s="420"/>
      <c r="G6" s="420"/>
      <c r="H6" s="420"/>
      <c r="I6" s="420"/>
      <c r="J6" s="420"/>
      <c r="K6" s="420"/>
    </row>
  </sheetData>
  <mergeCells count="1">
    <mergeCell ref="A1:K6"/>
  </mergeCells>
  <pageMargins left="0.7" right="0.7" top="0.78740157499999996" bottom="0.78740157499999996" header="0.3" footer="0.3"/>
  <pageSetup paperSize="9" orientation="landscape" verticalDpi="300"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1</vt:i4>
      </vt:variant>
    </vt:vector>
  </HeadingPairs>
  <TitlesOfParts>
    <vt:vector size="4" baseType="lpstr">
      <vt:lpstr>INSCRIPTION</vt:lpstr>
      <vt:lpstr>Beispiel</vt:lpstr>
      <vt:lpstr>bulletin de versement</vt:lpstr>
      <vt:lpstr>INSCRIPTION!Druckbereich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Ameel</dc:creator>
  <cp:lastModifiedBy>Sonja Lipp</cp:lastModifiedBy>
  <cp:lastPrinted>2017-08-05T08:31:46Z</cp:lastPrinted>
  <dcterms:created xsi:type="dcterms:W3CDTF">2001-08-26T07:01:41Z</dcterms:created>
  <dcterms:modified xsi:type="dcterms:W3CDTF">2021-09-27T13:40:03Z</dcterms:modified>
</cp:coreProperties>
</file>